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OE UNIT\2021 Budget\"/>
    </mc:Choice>
  </mc:AlternateContent>
  <bookViews>
    <workbookView xWindow="0" yWindow="0" windowWidth="25125" windowHeight="10500" activeTab="2"/>
  </bookViews>
  <sheets>
    <sheet name="Statutory Body Budget" sheetId="1" r:id="rId1"/>
    <sheet name="Statutory Body HR" sheetId="2" r:id="rId2"/>
    <sheet name="Statutory Body KPI" sheetId="3" r:id="rId3"/>
  </sheets>
  <calcPr calcId="162913"/>
</workbook>
</file>

<file path=xl/calcChain.xml><?xml version="1.0" encoding="utf-8"?>
<calcChain xmlns="http://schemas.openxmlformats.org/spreadsheetml/2006/main">
  <c r="E36" i="1" l="1"/>
  <c r="G24" i="1"/>
  <c r="H24" i="1" s="1"/>
  <c r="F24" i="1"/>
  <c r="E22" i="1"/>
  <c r="E21" i="1"/>
  <c r="E20" i="1"/>
  <c r="E19" i="1"/>
  <c r="G14" i="1"/>
  <c r="H14" i="1" s="1"/>
  <c r="F14" i="1"/>
  <c r="F13" i="1"/>
  <c r="E50" i="1"/>
  <c r="E51" i="1"/>
  <c r="E49" i="1"/>
  <c r="E47" i="1"/>
  <c r="E46" i="1"/>
  <c r="E44" i="1"/>
  <c r="E43" i="1"/>
  <c r="E42" i="1"/>
  <c r="E41" i="1"/>
  <c r="E40" i="1"/>
  <c r="E39" i="1"/>
  <c r="E38" i="1"/>
  <c r="E37" i="1"/>
  <c r="E35" i="1"/>
  <c r="E34" i="1"/>
  <c r="E32" i="1"/>
  <c r="E31" i="1"/>
  <c r="E30" i="1"/>
  <c r="E29" i="1"/>
  <c r="E28" i="1"/>
  <c r="E27" i="1"/>
  <c r="E24" i="1"/>
  <c r="E23" i="1"/>
  <c r="E18" i="1"/>
  <c r="E14" i="1"/>
  <c r="E13" i="1"/>
  <c r="E12" i="1"/>
  <c r="E11" i="1"/>
  <c r="E10" i="1"/>
  <c r="G13" i="1" l="1"/>
  <c r="H13" i="1" s="1"/>
  <c r="D52" i="1"/>
  <c r="C52" i="1"/>
  <c r="B52" i="1"/>
  <c r="E28" i="2" l="1"/>
  <c r="E23" i="2"/>
  <c r="G23" i="2" l="1"/>
  <c r="G13" i="3" l="1"/>
  <c r="H13" i="3"/>
  <c r="I13" i="3"/>
  <c r="J13" i="3"/>
  <c r="K13" i="3"/>
  <c r="L13" i="3"/>
  <c r="F13" i="3"/>
  <c r="L20" i="3"/>
  <c r="K20" i="3"/>
  <c r="J20" i="3"/>
  <c r="I20" i="3"/>
  <c r="H20" i="3"/>
  <c r="G20" i="3"/>
  <c r="F20" i="3"/>
  <c r="G28" i="2"/>
  <c r="F23" i="2"/>
  <c r="D23" i="2"/>
  <c r="H52" i="1"/>
  <c r="G52" i="1"/>
  <c r="F52" i="1"/>
  <c r="E52" i="1"/>
  <c r="H25" i="1"/>
  <c r="G25" i="1"/>
  <c r="F25" i="1"/>
  <c r="E25" i="1"/>
  <c r="D25" i="1"/>
  <c r="C25" i="1"/>
  <c r="B25" i="1"/>
  <c r="H16" i="1"/>
  <c r="G16" i="1"/>
  <c r="F16" i="1"/>
  <c r="E16" i="1"/>
  <c r="D16" i="1"/>
  <c r="C16" i="1"/>
  <c r="B16" i="1"/>
  <c r="G53" i="1" l="1"/>
  <c r="K12" i="3" s="1"/>
  <c r="K14" i="3" s="1"/>
  <c r="C53" i="1"/>
  <c r="G12" i="3" s="1"/>
  <c r="G14" i="3" s="1"/>
  <c r="F30" i="2"/>
  <c r="G30" i="2"/>
  <c r="E30" i="2"/>
  <c r="D30" i="2"/>
  <c r="B53" i="1"/>
  <c r="F12" i="3" s="1"/>
  <c r="F14" i="3" s="1"/>
  <c r="F53" i="1"/>
  <c r="J12" i="3" s="1"/>
  <c r="J14" i="3" s="1"/>
  <c r="D53" i="1"/>
  <c r="H53" i="1"/>
  <c r="E53" i="1"/>
  <c r="G54" i="1" l="1"/>
  <c r="G56" i="1" s="1"/>
  <c r="C54" i="1"/>
  <c r="C56" i="1" s="1"/>
  <c r="B54" i="1"/>
  <c r="B56" i="1" s="1"/>
  <c r="E54" i="1"/>
  <c r="E56" i="1" s="1"/>
  <c r="I12" i="3"/>
  <c r="I14" i="3" s="1"/>
  <c r="D54" i="1"/>
  <c r="D56" i="1" s="1"/>
  <c r="H12" i="3"/>
  <c r="H14" i="3" s="1"/>
  <c r="F54" i="1"/>
  <c r="F56" i="1" s="1"/>
  <c r="H54" i="1"/>
  <c r="H56" i="1" s="1"/>
  <c r="L12" i="3"/>
  <c r="L14" i="3" s="1"/>
</calcChain>
</file>

<file path=xl/sharedStrings.xml><?xml version="1.0" encoding="utf-8"?>
<sst xmlns="http://schemas.openxmlformats.org/spreadsheetml/2006/main" count="160" uniqueCount="141">
  <si>
    <t xml:space="preserve">STATUTORY BODY INCOME AND EXPENDITURE DETAILED SHEET </t>
  </si>
  <si>
    <t>Unaudited Actuals</t>
  </si>
  <si>
    <t xml:space="preserve">Approved Budget </t>
  </si>
  <si>
    <t xml:space="preserve">Revised Budget </t>
  </si>
  <si>
    <t>Forecast Outturn</t>
  </si>
  <si>
    <t xml:space="preserve">Estimate </t>
  </si>
  <si>
    <t>Forward Estimate</t>
  </si>
  <si>
    <t>Description</t>
  </si>
  <si>
    <t xml:space="preserve">Outturn </t>
  </si>
  <si>
    <t>Release of Government Grants</t>
  </si>
  <si>
    <t xml:space="preserve">TOTAL INCOME </t>
  </si>
  <si>
    <t>Salaries</t>
  </si>
  <si>
    <t>Wages</t>
  </si>
  <si>
    <t>Allowances</t>
  </si>
  <si>
    <t>Pension and Gratuities</t>
  </si>
  <si>
    <t>Employment Costs</t>
  </si>
  <si>
    <t>Directors' fees and expenses</t>
  </si>
  <si>
    <t>Local Travel and Subsistence</t>
  </si>
  <si>
    <t>International Travel and Subsistence</t>
  </si>
  <si>
    <t>Utilities</t>
  </si>
  <si>
    <t>Communications Expenses</t>
  </si>
  <si>
    <t>Office Expenses</t>
  </si>
  <si>
    <t>Maintenance Expenses</t>
  </si>
  <si>
    <t>Subscriptions, Periodicals, Books, etc.</t>
  </si>
  <si>
    <t>Other Supplies, Materials and Equipment</t>
  </si>
  <si>
    <t>Uniforms &amp; Protective Clothing</t>
  </si>
  <si>
    <t>Professional and Consultancy Services</t>
  </si>
  <si>
    <t>Computer License Software and Hardware Maintenance</t>
  </si>
  <si>
    <t>Insurance</t>
  </si>
  <si>
    <t>Hosting and Entertainment</t>
  </si>
  <si>
    <t>Training</t>
  </si>
  <si>
    <t>Advertising and Promotions</t>
  </si>
  <si>
    <t>Auditing and Accounting</t>
  </si>
  <si>
    <t>Board Expenses</t>
  </si>
  <si>
    <t>Depreciation and Amortization</t>
  </si>
  <si>
    <t>Bank Charges</t>
  </si>
  <si>
    <t>Other Operating Expenses</t>
  </si>
  <si>
    <t>Operating Costs</t>
  </si>
  <si>
    <t>Total Expenditure</t>
  </si>
  <si>
    <t>Operating Deficit/Surplus before Capital Projects</t>
  </si>
  <si>
    <t>Capital Projects</t>
  </si>
  <si>
    <t>Operating Deficit /Surplus after Capital Projects</t>
  </si>
  <si>
    <t>GOVERNMENT OF THE ANGUILLA</t>
  </si>
  <si>
    <t>Fees and Charges</t>
  </si>
  <si>
    <t>Subvention from GOA</t>
  </si>
  <si>
    <t>2020</t>
  </si>
  <si>
    <t>Social Security Contributions</t>
  </si>
  <si>
    <t>Interim Stabilization Levy</t>
  </si>
  <si>
    <t xml:space="preserve">Human </t>
  </si>
  <si>
    <t>Payroll Cost</t>
  </si>
  <si>
    <t>Resources</t>
  </si>
  <si>
    <t>Estimate</t>
  </si>
  <si>
    <t>Salary Staff</t>
  </si>
  <si>
    <t xml:space="preserve">Temporary Cleaner </t>
  </si>
  <si>
    <t>Waged Staff</t>
  </si>
  <si>
    <t>GOVERNMENT OF ANGUILLA</t>
  </si>
  <si>
    <t>[LIST NAME OF POSITIONS]</t>
  </si>
  <si>
    <t>[INSERT COST]</t>
  </si>
  <si>
    <t>STATUTORY BODY SUMMARY</t>
  </si>
  <si>
    <t>MISSION:</t>
  </si>
  <si>
    <t>STRATEGIC PRIORITIES:</t>
  </si>
  <si>
    <t>Programme/Department</t>
  </si>
  <si>
    <t>Operating Expenditure</t>
  </si>
  <si>
    <t xml:space="preserve">Capital Expenditure </t>
  </si>
  <si>
    <t>TOTAL AGENCY BUDGET CEILING</t>
  </si>
  <si>
    <t>STATUTORY BODY STAFFING RESOURCES – Actual Number of Staff by Category</t>
  </si>
  <si>
    <t>Executive/Managerial</t>
  </si>
  <si>
    <t>Technical/Front Line Services</t>
  </si>
  <si>
    <t>Administrative Support</t>
  </si>
  <si>
    <t>Wages Staff</t>
  </si>
  <si>
    <t xml:space="preserve">TOTAL AGENCY STAFFING </t>
  </si>
  <si>
    <t>PROGRAMME PERFORMANCE INFORMATION</t>
  </si>
  <si>
    <t>KEY PERFORMANCE INDICATORS</t>
  </si>
  <si>
    <t xml:space="preserve">Output Indicators (the quantity of output or services delivered by the programme) </t>
  </si>
  <si>
    <t>Outcome Indicators (the planned or achieved outcomes or impacts of the programme and/or effectiveness in achieving programme objectives)</t>
  </si>
  <si>
    <t>[Insert list of strategic proiorities]</t>
  </si>
  <si>
    <t xml:space="preserve"> EXPENDITURE - BY PROGRAMME</t>
  </si>
  <si>
    <t>2020 Approved Budget</t>
  </si>
  <si>
    <t xml:space="preserve">2020 Revised Budget </t>
  </si>
  <si>
    <t>2020 Forecast Outturn</t>
  </si>
  <si>
    <t>2021 Budget Estimates</t>
  </si>
  <si>
    <t>2022 Forward Estimates</t>
  </si>
  <si>
    <t>2023 Forward Estimates</t>
  </si>
  <si>
    <t>KEY PROGRAMME STRATEGIES 2021 (Aimed at improving programme performance)</t>
  </si>
  <si>
    <t>2019 Actual</t>
  </si>
  <si>
    <t>2020 Planned</t>
  </si>
  <si>
    <t>2020 Revised</t>
  </si>
  <si>
    <t>2020 Outturn</t>
  </si>
  <si>
    <t>2021 Estimate</t>
  </si>
  <si>
    <t>2022 Estimate</t>
  </si>
  <si>
    <t>2023 Estimate</t>
  </si>
  <si>
    <t>Industry specific costs [LIST]</t>
  </si>
  <si>
    <t>Programme and Performance Indicators for 2021</t>
  </si>
  <si>
    <t>KEY PROGRAMME STRATEGIES FOR 2021</t>
  </si>
  <si>
    <t>ACHIEVEMENTS/PROGRESS IN 2020</t>
  </si>
  <si>
    <t>Estimate of Human Resources for 2021</t>
  </si>
  <si>
    <t>2021</t>
  </si>
  <si>
    <t>Grade</t>
  </si>
  <si>
    <t>MANAGER</t>
  </si>
  <si>
    <t xml:space="preserve">SENIOR PROJECTS OFFICER </t>
  </si>
  <si>
    <t>PROJECTS OFFICER</t>
  </si>
  <si>
    <t>LOANS ADMINISTRATOR</t>
  </si>
  <si>
    <t>ASSISTANT ACCOUNTANT</t>
  </si>
  <si>
    <t>EXECUTIVE OFFICER</t>
  </si>
  <si>
    <t>CASHIER/CLERK</t>
  </si>
  <si>
    <t>CLERK/TYPIST</t>
  </si>
  <si>
    <t>ANGUILLA DEVELOPMENT BOARD</t>
  </si>
  <si>
    <t>Ungraded   12000</t>
  </si>
  <si>
    <t>Grade 8               126252 - 147564</t>
  </si>
  <si>
    <t>Grade 7               107724 - 128076</t>
  </si>
  <si>
    <t>Grade 6                 99120 - 118512</t>
  </si>
  <si>
    <t>Grade 5                  85440 -103776</t>
  </si>
  <si>
    <t>Grade 4                   73656 - 89400</t>
  </si>
  <si>
    <t>Grade 2                   52920 - 64824</t>
  </si>
  <si>
    <t>Grade 1                   38040 - 49464</t>
  </si>
  <si>
    <t>Rent</t>
  </si>
  <si>
    <t>Medical Insurance</t>
  </si>
  <si>
    <t>Interest on Deposit</t>
  </si>
  <si>
    <t>Interest Expense CDB Loans</t>
  </si>
  <si>
    <t>Income</t>
  </si>
  <si>
    <t>Obtain new equity injection of at least EC $1m.</t>
  </si>
  <si>
    <t>Under consideration by EXCO after review</t>
  </si>
  <si>
    <t>Continue austerity and due dillegence to continue ensurance of feasibility of portfolio</t>
  </si>
  <si>
    <t>Continued collection efforts on NPLs</t>
  </si>
  <si>
    <t>Recovery efforts for delinquent loans</t>
  </si>
  <si>
    <t>Reduction in operation expenses</t>
  </si>
  <si>
    <t>Reduction of contaminated portfolio (NPLs)</t>
  </si>
  <si>
    <t>Arrears reductions</t>
  </si>
  <si>
    <t>Increase in funds for on lending ($m)</t>
  </si>
  <si>
    <t>$1.7m</t>
  </si>
  <si>
    <t>$3m</t>
  </si>
  <si>
    <t>$.55m</t>
  </si>
  <si>
    <t>$1.5m</t>
  </si>
  <si>
    <t>$2.5m</t>
  </si>
  <si>
    <t>$4m</t>
  </si>
  <si>
    <t xml:space="preserve"> Contributions </t>
  </si>
  <si>
    <t>"To stimulate and facilitate national development by providing financial entrepreneurial and techincal assistance in a highly professional manner and by forging an effective partnership for the wellbeing of the community"</t>
  </si>
  <si>
    <t>DEPUTY MANAGER, ACCOUTANT</t>
  </si>
  <si>
    <t>EXCO minutes indicated that this will be budgetted for in 2021</t>
  </si>
  <si>
    <t>Access to new line of credit</t>
  </si>
  <si>
    <t>All plans for 2020 were significantly adjusted due to the effects of COVID-19.  With the hopeful rebound of the economy it is expected that from 2021 the projected outcomes could be achieved.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</si>
</sst>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_);_(@_)"/>
    <numFmt numFmtId="169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1" fillId="0" borderId="0"/>
  </cellStyleXfs>
  <cellXfs count="204">
    <xf numFmtId="0" fontId="0" fillId="0" borderId="0" xfId="0"/>
    <xf numFmtId="0" fontId="3" fillId="0" borderId="0" xfId="0" quotePrefix="1" applyFont="1" applyBorder="1" applyAlignment="1"/>
    <xf numFmtId="0" fontId="4" fillId="0" borderId="0" xfId="3"/>
    <xf numFmtId="0" fontId="6" fillId="0" borderId="13" xfId="4" applyFont="1" applyBorder="1"/>
    <xf numFmtId="167" fontId="6" fillId="0" borderId="14" xfId="1" applyNumberFormat="1" applyFont="1" applyFill="1" applyBorder="1" applyProtection="1"/>
    <xf numFmtId="167" fontId="6" fillId="0" borderId="9" xfId="1" applyNumberFormat="1" applyFont="1" applyFill="1" applyBorder="1" applyProtection="1"/>
    <xf numFmtId="0" fontId="6" fillId="0" borderId="13" xfId="5" applyFont="1" applyBorder="1"/>
    <xf numFmtId="0" fontId="7" fillId="0" borderId="0" xfId="3" applyFont="1"/>
    <xf numFmtId="0" fontId="6" fillId="0" borderId="13" xfId="5" applyFont="1" applyBorder="1" applyAlignment="1" applyProtection="1">
      <alignment wrapText="1"/>
    </xf>
    <xf numFmtId="0" fontId="8" fillId="0" borderId="13" xfId="4" applyFont="1" applyBorder="1" applyAlignment="1" applyProtection="1">
      <alignment wrapText="1"/>
    </xf>
    <xf numFmtId="167" fontId="8" fillId="0" borderId="14" xfId="1" applyNumberFormat="1" applyFont="1" applyFill="1" applyBorder="1" applyProtection="1"/>
    <xf numFmtId="167" fontId="8" fillId="0" borderId="9" xfId="1" applyNumberFormat="1" applyFont="1" applyFill="1" applyBorder="1" applyProtection="1"/>
    <xf numFmtId="0" fontId="6" fillId="0" borderId="13" xfId="4" applyFont="1" applyBorder="1" applyAlignment="1" applyProtection="1">
      <alignment wrapText="1"/>
    </xf>
    <xf numFmtId="167" fontId="3" fillId="2" borderId="16" xfId="1" applyNumberFormat="1" applyFont="1" applyFill="1" applyBorder="1" applyProtection="1"/>
    <xf numFmtId="167" fontId="3" fillId="2" borderId="18" xfId="1" applyNumberFormat="1" applyFont="1" applyFill="1" applyBorder="1" applyProtection="1"/>
    <xf numFmtId="167" fontId="4" fillId="0" borderId="0" xfId="1" applyNumberFormat="1" applyFont="1"/>
    <xf numFmtId="167" fontId="3" fillId="0" borderId="22" xfId="1" applyNumberFormat="1" applyFont="1" applyFill="1" applyBorder="1" applyAlignment="1" applyProtection="1">
      <alignment wrapText="1"/>
    </xf>
    <xf numFmtId="167" fontId="3" fillId="0" borderId="16" xfId="1" applyNumberFormat="1" applyFont="1" applyFill="1" applyBorder="1" applyProtection="1"/>
    <xf numFmtId="167" fontId="3" fillId="0" borderId="18" xfId="1" applyNumberFormat="1" applyFont="1" applyFill="1" applyBorder="1" applyProtection="1"/>
    <xf numFmtId="0" fontId="6" fillId="0" borderId="0" xfId="0" quotePrefix="1" applyFont="1" applyBorder="1" applyAlignment="1">
      <alignment horizontal="center"/>
    </xf>
    <xf numFmtId="0" fontId="9" fillId="2" borderId="1" xfId="6" quotePrefix="1" applyFont="1" applyFill="1" applyBorder="1" applyAlignment="1">
      <alignment horizontal="left" vertical="center"/>
    </xf>
    <xf numFmtId="0" fontId="9" fillId="2" borderId="23" xfId="6" applyFont="1" applyFill="1" applyBorder="1" applyAlignment="1">
      <alignment vertical="center"/>
    </xf>
    <xf numFmtId="0" fontId="9" fillId="2" borderId="7" xfId="6" quotePrefix="1" applyFont="1" applyFill="1" applyBorder="1" applyAlignment="1">
      <alignment horizontal="left" vertical="center"/>
    </xf>
    <xf numFmtId="0" fontId="9" fillId="3" borderId="14" xfId="6" applyFont="1" applyFill="1" applyBorder="1" applyAlignment="1">
      <alignment vertical="center"/>
    </xf>
    <xf numFmtId="164" fontId="9" fillId="3" borderId="8" xfId="6" applyNumberFormat="1" applyFont="1" applyFill="1" applyBorder="1" applyAlignment="1">
      <alignment horizontal="center"/>
    </xf>
    <xf numFmtId="164" fontId="9" fillId="3" borderId="24" xfId="6" applyNumberFormat="1" applyFont="1" applyFill="1" applyBorder="1" applyAlignment="1">
      <alignment horizontal="center"/>
    </xf>
    <xf numFmtId="0" fontId="9" fillId="2" borderId="10" xfId="6" applyFont="1" applyFill="1" applyBorder="1" applyAlignment="1">
      <alignment horizontal="left" vertical="center"/>
    </xf>
    <xf numFmtId="0" fontId="9" fillId="2" borderId="11" xfId="6" applyFont="1" applyFill="1" applyBorder="1" applyAlignment="1">
      <alignment vertical="center"/>
    </xf>
    <xf numFmtId="164" fontId="9" fillId="3" borderId="11" xfId="6" applyNumberFormat="1" applyFont="1" applyFill="1" applyBorder="1" applyAlignment="1">
      <alignment horizontal="center"/>
    </xf>
    <xf numFmtId="164" fontId="9" fillId="3" borderId="25" xfId="6" applyNumberFormat="1" applyFont="1" applyFill="1" applyBorder="1" applyAlignment="1">
      <alignment horizontal="center"/>
    </xf>
    <xf numFmtId="0" fontId="4" fillId="0" borderId="7" xfId="6" applyFont="1" applyFill="1" applyBorder="1" applyAlignment="1">
      <alignment horizontal="left"/>
    </xf>
    <xf numFmtId="0" fontId="4" fillId="0" borderId="14" xfId="6" applyNumberFormat="1" applyFont="1" applyFill="1" applyBorder="1" applyAlignment="1">
      <alignment horizontal="center"/>
    </xf>
    <xf numFmtId="167" fontId="4" fillId="0" borderId="26" xfId="7" applyNumberFormat="1" applyFont="1" applyFill="1" applyBorder="1"/>
    <xf numFmtId="0" fontId="0" fillId="0" borderId="0" xfId="0" applyBorder="1"/>
    <xf numFmtId="168" fontId="0" fillId="0" borderId="0" xfId="0" applyNumberFormat="1"/>
    <xf numFmtId="0" fontId="4" fillId="0" borderId="14" xfId="8" applyFont="1" applyBorder="1" applyAlignment="1">
      <alignment horizontal="center"/>
    </xf>
    <xf numFmtId="0" fontId="4" fillId="0" borderId="14" xfId="8" applyFont="1" applyFill="1" applyBorder="1" applyAlignment="1">
      <alignment horizontal="center"/>
    </xf>
    <xf numFmtId="0" fontId="9" fillId="4" borderId="27" xfId="6" applyFont="1" applyFill="1" applyBorder="1" applyAlignment="1">
      <alignment horizontal="left" vertical="center"/>
    </xf>
    <xf numFmtId="0" fontId="9" fillId="4" borderId="20" xfId="6" applyNumberFormat="1" applyFont="1" applyFill="1" applyBorder="1" applyAlignment="1">
      <alignment horizontal="center" vertical="center"/>
    </xf>
    <xf numFmtId="0" fontId="9" fillId="2" borderId="28" xfId="6" applyFont="1" applyFill="1" applyBorder="1" applyAlignment="1">
      <alignment horizontal="left" vertical="center"/>
    </xf>
    <xf numFmtId="0" fontId="9" fillId="2" borderId="29" xfId="6" applyNumberFormat="1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left" vertical="center"/>
    </xf>
    <xf numFmtId="0" fontId="9" fillId="0" borderId="0" xfId="6" applyNumberFormat="1" applyFont="1" applyFill="1" applyBorder="1" applyAlignment="1">
      <alignment horizontal="center" vertical="center"/>
    </xf>
    <xf numFmtId="167" fontId="9" fillId="0" borderId="0" xfId="7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6" fillId="0" borderId="0" xfId="0" quotePrefix="1" applyFont="1" applyBorder="1" applyAlignment="1">
      <alignment horizontal="left"/>
    </xf>
    <xf numFmtId="49" fontId="10" fillId="0" borderId="0" xfId="0" applyNumberFormat="1" applyFont="1" applyBorder="1"/>
    <xf numFmtId="49" fontId="2" fillId="0" borderId="0" xfId="0" applyNumberFormat="1" applyFont="1" applyBorder="1"/>
    <xf numFmtId="49" fontId="9" fillId="0" borderId="0" xfId="0" applyNumberFormat="1" applyFont="1" applyBorder="1"/>
    <xf numFmtId="0" fontId="4" fillId="0" borderId="0" xfId="0" applyFont="1" applyBorder="1"/>
    <xf numFmtId="169" fontId="4" fillId="0" borderId="0" xfId="2" applyNumberFormat="1" applyFont="1" applyFill="1" applyBorder="1" applyAlignment="1" applyProtection="1">
      <alignment vertical="top" wrapText="1"/>
      <protection locked="0"/>
    </xf>
    <xf numFmtId="169" fontId="4" fillId="0" borderId="9" xfId="2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/>
    <xf numFmtId="0" fontId="4" fillId="0" borderId="0" xfId="0" applyFont="1"/>
    <xf numFmtId="0" fontId="5" fillId="2" borderId="2" xfId="3" applyFont="1" applyFill="1" applyBorder="1" applyAlignment="1" applyProtection="1">
      <alignment horizontal="center"/>
    </xf>
    <xf numFmtId="0" fontId="5" fillId="2" borderId="2" xfId="3" quotePrefix="1" applyNumberFormat="1" applyFont="1" applyFill="1" applyBorder="1" applyAlignment="1" applyProtection="1">
      <alignment horizontal="center"/>
    </xf>
    <xf numFmtId="0" fontId="5" fillId="2" borderId="6" xfId="3" applyFont="1" applyFill="1" applyBorder="1" applyAlignment="1" applyProtection="1">
      <alignment horizontal="center"/>
    </xf>
    <xf numFmtId="0" fontId="3" fillId="2" borderId="15" xfId="4" applyFont="1" applyFill="1" applyBorder="1" applyAlignment="1" applyProtection="1">
      <alignment wrapText="1"/>
    </xf>
    <xf numFmtId="167" fontId="3" fillId="2" borderId="17" xfId="1" applyNumberFormat="1" applyFont="1" applyFill="1" applyBorder="1" applyProtection="1"/>
    <xf numFmtId="0" fontId="3" fillId="2" borderId="19" xfId="4" applyFont="1" applyFill="1" applyBorder="1" applyAlignment="1" applyProtection="1">
      <alignment wrapText="1"/>
    </xf>
    <xf numFmtId="167" fontId="3" fillId="2" borderId="20" xfId="1" applyNumberFormat="1" applyFont="1" applyFill="1" applyBorder="1" applyProtection="1"/>
    <xf numFmtId="167" fontId="3" fillId="2" borderId="21" xfId="1" applyNumberFormat="1" applyFont="1" applyFill="1" applyBorder="1" applyProtection="1"/>
    <xf numFmtId="0" fontId="3" fillId="6" borderId="15" xfId="4" applyFont="1" applyFill="1" applyBorder="1" applyAlignment="1" applyProtection="1">
      <alignment wrapText="1"/>
    </xf>
    <xf numFmtId="167" fontId="3" fillId="6" borderId="16" xfId="1" applyNumberFormat="1" applyFont="1" applyFill="1" applyBorder="1" applyProtection="1"/>
    <xf numFmtId="167" fontId="3" fillId="6" borderId="18" xfId="1" applyNumberFormat="1" applyFont="1" applyFill="1" applyBorder="1" applyProtection="1"/>
    <xf numFmtId="167" fontId="3" fillId="7" borderId="22" xfId="1" applyNumberFormat="1" applyFont="1" applyFill="1" applyBorder="1" applyAlignment="1" applyProtection="1">
      <alignment wrapText="1"/>
    </xf>
    <xf numFmtId="167" fontId="3" fillId="7" borderId="16" xfId="1" applyNumberFormat="1" applyFont="1" applyFill="1" applyBorder="1" applyProtection="1"/>
    <xf numFmtId="167" fontId="3" fillId="7" borderId="18" xfId="1" applyNumberFormat="1" applyFont="1" applyFill="1" applyBorder="1" applyProtection="1"/>
    <xf numFmtId="167" fontId="3" fillId="7" borderId="15" xfId="1" applyNumberFormat="1" applyFont="1" applyFill="1" applyBorder="1" applyAlignment="1" applyProtection="1">
      <alignment wrapText="1"/>
    </xf>
    <xf numFmtId="169" fontId="4" fillId="0" borderId="37" xfId="2" applyNumberFormat="1" applyFont="1" applyFill="1" applyBorder="1" applyAlignment="1" applyProtection="1">
      <alignment vertical="top" wrapText="1"/>
      <protection locked="0"/>
    </xf>
    <xf numFmtId="0" fontId="9" fillId="4" borderId="38" xfId="0" applyFont="1" applyFill="1" applyBorder="1" applyAlignment="1" applyProtection="1">
      <alignment horizontal="center" vertical="top" wrapText="1"/>
    </xf>
    <xf numFmtId="0" fontId="9" fillId="4" borderId="39" xfId="0" applyFont="1" applyFill="1" applyBorder="1" applyAlignment="1" applyProtection="1">
      <alignment horizontal="center" vertical="top" wrapText="1"/>
    </xf>
    <xf numFmtId="0" fontId="9" fillId="4" borderId="40" xfId="0" applyFont="1" applyFill="1" applyBorder="1" applyAlignment="1" applyProtection="1">
      <alignment horizontal="center" vertical="top" wrapText="1"/>
    </xf>
    <xf numFmtId="0" fontId="9" fillId="4" borderId="33" xfId="0" applyFont="1" applyFill="1" applyBorder="1" applyAlignment="1" applyProtection="1">
      <alignment horizontal="center" vertical="top" wrapText="1"/>
    </xf>
    <xf numFmtId="0" fontId="9" fillId="4" borderId="34" xfId="0" applyFont="1" applyFill="1" applyBorder="1" applyAlignment="1" applyProtection="1">
      <alignment horizontal="center" vertical="top" wrapText="1"/>
    </xf>
    <xf numFmtId="169" fontId="9" fillId="5" borderId="0" xfId="2" applyNumberFormat="1" applyFont="1" applyFill="1" applyBorder="1" applyAlignment="1" applyProtection="1">
      <alignment vertical="top" wrapText="1"/>
    </xf>
    <xf numFmtId="169" fontId="9" fillId="5" borderId="9" xfId="2" applyNumberFormat="1" applyFont="1" applyFill="1" applyBorder="1" applyAlignment="1" applyProtection="1">
      <alignment vertical="top" wrapText="1"/>
    </xf>
    <xf numFmtId="0" fontId="4" fillId="5" borderId="33" xfId="0" applyFont="1" applyFill="1" applyBorder="1" applyAlignment="1" applyProtection="1">
      <alignment vertical="top" wrapText="1"/>
    </xf>
    <xf numFmtId="0" fontId="4" fillId="5" borderId="34" xfId="0" applyFont="1" applyFill="1" applyBorder="1" applyAlignment="1" applyProtection="1">
      <alignment vertical="top" wrapText="1"/>
    </xf>
    <xf numFmtId="0" fontId="4" fillId="0" borderId="50" xfId="6" applyFont="1" applyFill="1" applyBorder="1"/>
    <xf numFmtId="0" fontId="9" fillId="4" borderId="51" xfId="6" applyFont="1" applyFill="1" applyBorder="1" applyAlignment="1">
      <alignment vertical="center"/>
    </xf>
    <xf numFmtId="0" fontId="4" fillId="0" borderId="50" xfId="8" applyFont="1" applyBorder="1"/>
    <xf numFmtId="0" fontId="9" fillId="4" borderId="51" xfId="6" applyFont="1" applyFill="1" applyBorder="1" applyAlignment="1">
      <alignment horizontal="left" vertical="center"/>
    </xf>
    <xf numFmtId="0" fontId="9" fillId="2" borderId="52" xfId="6" applyFont="1" applyFill="1" applyBorder="1" applyAlignment="1">
      <alignment horizontal="left" vertical="center"/>
    </xf>
    <xf numFmtId="0" fontId="4" fillId="0" borderId="47" xfId="6" applyNumberFormat="1" applyFont="1" applyFill="1" applyBorder="1" applyAlignment="1">
      <alignment horizontal="center"/>
    </xf>
    <xf numFmtId="0" fontId="4" fillId="0" borderId="47" xfId="8" applyFont="1" applyBorder="1" applyAlignment="1">
      <alignment horizontal="center"/>
    </xf>
    <xf numFmtId="0" fontId="4" fillId="0" borderId="47" xfId="8" applyFont="1" applyFill="1" applyBorder="1" applyAlignment="1">
      <alignment horizontal="center"/>
    </xf>
    <xf numFmtId="0" fontId="9" fillId="4" borderId="48" xfId="6" applyNumberFormat="1" applyFont="1" applyFill="1" applyBorder="1" applyAlignment="1">
      <alignment horizontal="center" vertical="center"/>
    </xf>
    <xf numFmtId="0" fontId="9" fillId="2" borderId="49" xfId="6" applyNumberFormat="1" applyFont="1" applyFill="1" applyBorder="1" applyAlignment="1">
      <alignment horizontal="center" vertical="center"/>
    </xf>
    <xf numFmtId="0" fontId="0" fillId="0" borderId="53" xfId="0" applyBorder="1"/>
    <xf numFmtId="0" fontId="0" fillId="0" borderId="54" xfId="0" applyBorder="1"/>
    <xf numFmtId="0" fontId="0" fillId="0" borderId="54" xfId="0" applyFill="1" applyBorder="1"/>
    <xf numFmtId="0" fontId="4" fillId="0" borderId="54" xfId="6" applyFont="1" applyFill="1" applyBorder="1"/>
    <xf numFmtId="0" fontId="9" fillId="4" borderId="55" xfId="6" applyFont="1" applyFill="1" applyBorder="1" applyAlignment="1">
      <alignment vertical="center"/>
    </xf>
    <xf numFmtId="0" fontId="4" fillId="0" borderId="54" xfId="8" applyFont="1" applyBorder="1"/>
    <xf numFmtId="0" fontId="9" fillId="4" borderId="55" xfId="6" applyFont="1" applyFill="1" applyBorder="1" applyAlignment="1">
      <alignment horizontal="left" vertical="center"/>
    </xf>
    <xf numFmtId="0" fontId="9" fillId="2" borderId="56" xfId="6" applyFont="1" applyFill="1" applyBorder="1" applyAlignment="1">
      <alignment horizontal="left" vertical="center"/>
    </xf>
    <xf numFmtId="166" fontId="4" fillId="0" borderId="26" xfId="1" applyFont="1" applyFill="1" applyBorder="1"/>
    <xf numFmtId="166" fontId="4" fillId="0" borderId="26" xfId="1" applyFont="1" applyFill="1" applyBorder="1" applyAlignment="1">
      <alignment horizontal="right"/>
    </xf>
    <xf numFmtId="166" fontId="4" fillId="0" borderId="26" xfId="1" applyFont="1" applyBorder="1"/>
    <xf numFmtId="166" fontId="9" fillId="4" borderId="21" xfId="1" applyFont="1" applyFill="1" applyBorder="1" applyAlignment="1">
      <alignment horizontal="right" vertical="center"/>
    </xf>
    <xf numFmtId="166" fontId="9" fillId="2" borderId="30" xfId="1" applyFont="1" applyFill="1" applyBorder="1" applyAlignment="1">
      <alignment horizontal="right" vertical="center"/>
    </xf>
    <xf numFmtId="2" fontId="6" fillId="0" borderId="14" xfId="1" applyNumberFormat="1" applyFont="1" applyFill="1" applyBorder="1" applyProtection="1"/>
    <xf numFmtId="0" fontId="6" fillId="8" borderId="13" xfId="4" applyFont="1" applyFill="1" applyBorder="1" applyAlignment="1" applyProtection="1">
      <alignment wrapText="1"/>
    </xf>
    <xf numFmtId="0" fontId="11" fillId="8" borderId="13" xfId="4" applyFont="1" applyFill="1" applyBorder="1" applyAlignment="1" applyProtection="1">
      <alignment wrapText="1"/>
    </xf>
    <xf numFmtId="167" fontId="3" fillId="8" borderId="14" xfId="1" applyNumberFormat="1" applyFont="1" applyFill="1" applyBorder="1" applyProtection="1"/>
    <xf numFmtId="167" fontId="3" fillId="8" borderId="9" xfId="1" applyNumberFormat="1" applyFont="1" applyFill="1" applyBorder="1" applyProtection="1"/>
    <xf numFmtId="167" fontId="6" fillId="8" borderId="14" xfId="1" applyNumberFormat="1" applyFont="1" applyFill="1" applyBorder="1" applyProtection="1"/>
    <xf numFmtId="167" fontId="6" fillId="8" borderId="9" xfId="1" applyNumberFormat="1" applyFont="1" applyFill="1" applyBorder="1" applyProtection="1"/>
    <xf numFmtId="0" fontId="4" fillId="0" borderId="0" xfId="3" applyFont="1"/>
    <xf numFmtId="9" fontId="4" fillId="0" borderId="0" xfId="0" applyNumberFormat="1" applyFont="1" applyFill="1" applyBorder="1" applyAlignment="1" applyProtection="1">
      <alignment vertical="top" wrapText="1"/>
    </xf>
    <xf numFmtId="9" fontId="4" fillId="0" borderId="0" xfId="0" applyNumberFormat="1" applyFont="1" applyFill="1" applyBorder="1" applyAlignment="1" applyProtection="1">
      <alignment vertical="top" wrapText="1"/>
      <protection locked="0"/>
    </xf>
    <xf numFmtId="9" fontId="4" fillId="0" borderId="9" xfId="0" applyNumberFormat="1" applyFont="1" applyFill="1" applyBorder="1" applyAlignment="1" applyProtection="1">
      <alignment vertical="top" wrapText="1"/>
    </xf>
    <xf numFmtId="9" fontId="4" fillId="0" borderId="9" xfId="0" applyNumberFormat="1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9" fillId="0" borderId="0" xfId="3" applyFont="1"/>
    <xf numFmtId="0" fontId="5" fillId="2" borderId="8" xfId="3" applyFont="1" applyFill="1" applyBorder="1" applyAlignment="1" applyProtection="1">
      <alignment horizontal="center"/>
    </xf>
    <xf numFmtId="0" fontId="5" fillId="2" borderId="11" xfId="3" applyFont="1" applyFill="1" applyBorder="1" applyAlignment="1" applyProtection="1">
      <alignment horizontal="center"/>
    </xf>
    <xf numFmtId="0" fontId="5" fillId="2" borderId="8" xfId="3" applyFont="1" applyFill="1" applyBorder="1" applyAlignment="1" applyProtection="1">
      <alignment horizontal="center" wrapText="1"/>
    </xf>
    <xf numFmtId="0" fontId="5" fillId="2" borderId="11" xfId="3" applyFont="1" applyFill="1" applyBorder="1" applyAlignment="1" applyProtection="1">
      <alignment horizontal="center" wrapText="1"/>
    </xf>
    <xf numFmtId="0" fontId="5" fillId="2" borderId="9" xfId="3" applyFont="1" applyFill="1" applyBorder="1" applyAlignment="1" applyProtection="1">
      <alignment horizontal="center" wrapText="1"/>
    </xf>
    <xf numFmtId="0" fontId="5" fillId="2" borderId="12" xfId="3" applyFont="1" applyFill="1" applyBorder="1" applyAlignment="1" applyProtection="1">
      <alignment horizontal="center" wrapText="1"/>
    </xf>
    <xf numFmtId="0" fontId="5" fillId="2" borderId="1" xfId="3" applyFont="1" applyFill="1" applyBorder="1" applyAlignment="1" applyProtection="1">
      <alignment horizontal="center" vertical="center" wrapText="1"/>
    </xf>
    <xf numFmtId="0" fontId="5" fillId="2" borderId="7" xfId="3" applyFont="1" applyFill="1" applyBorder="1" applyAlignment="1" applyProtection="1">
      <alignment horizontal="center" vertical="center" wrapText="1"/>
    </xf>
    <xf numFmtId="0" fontId="5" fillId="2" borderId="10" xfId="3" applyFont="1" applyFill="1" applyBorder="1" applyAlignment="1" applyProtection="1">
      <alignment horizontal="center" vertical="center" wrapText="1"/>
    </xf>
    <xf numFmtId="17" fontId="3" fillId="2" borderId="3" xfId="3" quotePrefix="1" applyNumberFormat="1" applyFont="1" applyFill="1" applyBorder="1" applyAlignment="1">
      <alignment horizontal="center"/>
    </xf>
    <xf numFmtId="17" fontId="3" fillId="2" borderId="4" xfId="3" applyNumberFormat="1" applyFont="1" applyFill="1" applyBorder="1" applyAlignment="1">
      <alignment horizontal="center"/>
    </xf>
    <xf numFmtId="17" fontId="3" fillId="2" borderId="5" xfId="3" applyNumberFormat="1" applyFont="1" applyFill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164" fontId="9" fillId="3" borderId="2" xfId="6" quotePrefix="1" applyNumberFormat="1" applyFont="1" applyFill="1" applyBorder="1" applyAlignment="1">
      <alignment horizontal="center"/>
    </xf>
    <xf numFmtId="164" fontId="9" fillId="3" borderId="6" xfId="6" applyNumberFormat="1" applyFont="1" applyFill="1" applyBorder="1" applyAlignment="1">
      <alignment horizontal="center"/>
    </xf>
    <xf numFmtId="0" fontId="9" fillId="5" borderId="19" xfId="0" applyFont="1" applyFill="1" applyBorder="1" applyAlignment="1" applyProtection="1">
      <alignment vertical="top" wrapText="1"/>
    </xf>
    <xf numFmtId="0" fontId="9" fillId="5" borderId="33" xfId="0" applyFont="1" applyFill="1" applyBorder="1" applyAlignment="1" applyProtection="1">
      <alignment vertical="top" wrapText="1"/>
    </xf>
    <xf numFmtId="0" fontId="4" fillId="5" borderId="33" xfId="0" applyFont="1" applyFill="1" applyBorder="1" applyAlignment="1" applyProtection="1">
      <alignment vertical="top" wrapText="1"/>
    </xf>
    <xf numFmtId="0" fontId="4" fillId="5" borderId="34" xfId="0" applyFont="1" applyFill="1" applyBorder="1" applyAlignment="1" applyProtection="1">
      <alignment vertical="top" wrapText="1"/>
    </xf>
    <xf numFmtId="0" fontId="4" fillId="0" borderId="35" xfId="0" applyFont="1" applyFill="1" applyBorder="1" applyAlignment="1" applyProtection="1">
      <alignment vertical="top" wrapText="1"/>
      <protection locked="0"/>
    </xf>
    <xf numFmtId="0" fontId="4" fillId="0" borderId="36" xfId="0" applyFont="1" applyFill="1" applyBorder="1" applyAlignment="1" applyProtection="1">
      <alignment vertical="top" wrapText="1"/>
      <protection locked="0"/>
    </xf>
    <xf numFmtId="0" fontId="4" fillId="0" borderId="41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47" xfId="0" applyFont="1" applyFill="1" applyBorder="1" applyAlignment="1" applyProtection="1">
      <alignment vertical="top" wrapText="1"/>
      <protection locked="0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10" fontId="4" fillId="0" borderId="36" xfId="0" applyNumberFormat="1" applyFont="1" applyFill="1" applyBorder="1" applyAlignment="1" applyProtection="1">
      <alignment horizontal="center" vertical="top" wrapText="1"/>
    </xf>
    <xf numFmtId="10" fontId="4" fillId="0" borderId="37" xfId="0" applyNumberFormat="1" applyFont="1" applyFill="1" applyBorder="1" applyAlignment="1" applyProtection="1">
      <alignment horizontal="center" vertical="top" wrapText="1"/>
    </xf>
    <xf numFmtId="10" fontId="4" fillId="0" borderId="0" xfId="0" applyNumberFormat="1" applyFont="1" applyFill="1" applyBorder="1" applyAlignment="1" applyProtection="1">
      <alignment horizontal="center" vertical="top" wrapText="1"/>
    </xf>
    <xf numFmtId="10" fontId="4" fillId="0" borderId="9" xfId="0" applyNumberFormat="1" applyFont="1" applyFill="1" applyBorder="1" applyAlignment="1" applyProtection="1">
      <alignment horizontal="center" vertical="top" wrapText="1"/>
    </xf>
    <xf numFmtId="10" fontId="4" fillId="0" borderId="46" xfId="0" applyNumberFormat="1" applyFont="1" applyFill="1" applyBorder="1" applyAlignment="1" applyProtection="1">
      <alignment horizontal="center" vertical="top" wrapText="1"/>
    </xf>
    <xf numFmtId="1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8" xfId="0" applyFont="1" applyFill="1" applyBorder="1" applyAlignment="1" applyProtection="1">
      <alignment horizontal="left" vertical="top" wrapText="1"/>
    </xf>
    <xf numFmtId="0" fontId="4" fillId="0" borderId="39" xfId="0" applyFont="1" applyFill="1" applyBorder="1" applyAlignment="1" applyProtection="1">
      <alignment horizontal="left" vertical="top" wrapText="1"/>
    </xf>
    <xf numFmtId="0" fontId="4" fillId="0" borderId="43" xfId="0" applyFont="1" applyFill="1" applyBorder="1" applyAlignment="1" applyProtection="1">
      <alignment horizontal="left" vertical="top" wrapText="1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0" xfId="0" applyFont="1" applyFill="1" applyBorder="1" applyAlignment="1" applyProtection="1">
      <alignment horizontal="left" vertical="top" wrapText="1"/>
    </xf>
    <xf numFmtId="0" fontId="9" fillId="4" borderId="19" xfId="0" applyFont="1" applyFill="1" applyBorder="1" applyAlignment="1" applyProtection="1">
      <alignment horizontal="center" vertical="top" wrapText="1"/>
    </xf>
    <xf numFmtId="0" fontId="9" fillId="4" borderId="33" xfId="0" applyFont="1" applyFill="1" applyBorder="1" applyAlignment="1" applyProtection="1">
      <alignment horizontal="center" vertical="top" wrapText="1"/>
    </xf>
    <xf numFmtId="0" fontId="9" fillId="4" borderId="34" xfId="0" applyFont="1" applyFill="1" applyBorder="1" applyAlignment="1" applyProtection="1">
      <alignment horizontal="center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</xf>
    <xf numFmtId="0" fontId="9" fillId="4" borderId="19" xfId="0" applyFont="1" applyFill="1" applyBorder="1" applyAlignment="1" applyProtection="1">
      <alignment vertical="top" wrapText="1"/>
    </xf>
    <xf numFmtId="0" fontId="4" fillId="4" borderId="33" xfId="0" applyFont="1" applyFill="1" applyBorder="1" applyAlignment="1" applyProtection="1">
      <alignment vertical="top" wrapText="1"/>
    </xf>
    <xf numFmtId="0" fontId="9" fillId="4" borderId="38" xfId="0" applyFont="1" applyFill="1" applyBorder="1" applyAlignment="1" applyProtection="1">
      <alignment horizontal="center" vertical="top" wrapText="1"/>
    </xf>
    <xf numFmtId="0" fontId="9" fillId="4" borderId="39" xfId="0" applyFont="1" applyFill="1" applyBorder="1" applyAlignment="1" applyProtection="1">
      <alignment horizontal="center" vertical="top" wrapText="1"/>
    </xf>
    <xf numFmtId="0" fontId="9" fillId="4" borderId="40" xfId="0" applyFont="1" applyFill="1" applyBorder="1" applyAlignment="1" applyProtection="1">
      <alignment horizontal="center" vertical="top" wrapText="1"/>
    </xf>
    <xf numFmtId="0" fontId="9" fillId="5" borderId="27" xfId="0" applyFont="1" applyFill="1" applyBorder="1" applyAlignment="1" applyProtection="1">
      <alignment horizontal="center" vertical="top" wrapText="1"/>
    </xf>
    <xf numFmtId="0" fontId="9" fillId="5" borderId="20" xfId="0" applyFont="1" applyFill="1" applyBorder="1" applyAlignment="1" applyProtection="1">
      <alignment horizontal="center" vertical="top" wrapText="1"/>
    </xf>
    <xf numFmtId="0" fontId="9" fillId="5" borderId="21" xfId="0" applyFont="1" applyFill="1" applyBorder="1" applyAlignment="1" applyProtection="1">
      <alignment horizontal="center" vertical="top" wrapText="1"/>
    </xf>
    <xf numFmtId="0" fontId="4" fillId="0" borderId="35" xfId="0" applyFont="1" applyFill="1" applyBorder="1" applyAlignment="1" applyProtection="1">
      <alignment horizontal="left" vertical="top" wrapText="1"/>
    </xf>
    <xf numFmtId="0" fontId="4" fillId="0" borderId="36" xfId="0" applyFont="1" applyFill="1" applyBorder="1" applyAlignment="1" applyProtection="1">
      <alignment horizontal="left" vertical="top" wrapText="1"/>
    </xf>
    <xf numFmtId="0" fontId="4" fillId="0" borderId="41" xfId="0" applyFont="1" applyFill="1" applyBorder="1" applyAlignment="1" applyProtection="1">
      <alignment horizontal="left" vertical="top" wrapText="1"/>
    </xf>
    <xf numFmtId="0" fontId="4" fillId="0" borderId="42" xfId="0" applyFont="1" applyFill="1" applyBorder="1" applyAlignment="1" applyProtection="1">
      <alignment horizontal="left" vertical="top" wrapText="1"/>
    </xf>
    <xf numFmtId="0" fontId="4" fillId="0" borderId="37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9" fillId="4" borderId="13" xfId="0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vertical="top" wrapText="1"/>
    </xf>
    <xf numFmtId="0" fontId="4" fillId="4" borderId="9" xfId="0" applyFont="1" applyFill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9" fillId="4" borderId="35" xfId="0" applyFont="1" applyFill="1" applyBorder="1" applyAlignment="1" applyProtection="1">
      <alignment horizontal="center" vertical="top" wrapText="1"/>
    </xf>
    <xf numFmtId="0" fontId="9" fillId="4" borderId="36" xfId="0" applyFont="1" applyFill="1" applyBorder="1" applyAlignment="1" applyProtection="1">
      <alignment horizontal="center" vertical="top" wrapText="1"/>
    </xf>
    <xf numFmtId="0" fontId="9" fillId="4" borderId="37" xfId="0" applyFont="1" applyFill="1" applyBorder="1" applyAlignment="1" applyProtection="1">
      <alignment horizontal="center" vertical="top" wrapText="1"/>
    </xf>
    <xf numFmtId="0" fontId="9" fillId="4" borderId="39" xfId="0" applyFont="1" applyFill="1" applyBorder="1" applyAlignment="1" applyProtection="1">
      <alignment horizontal="left" vertical="top" wrapText="1"/>
    </xf>
    <xf numFmtId="0" fontId="9" fillId="5" borderId="13" xfId="0" applyFont="1" applyFill="1" applyBorder="1" applyAlignment="1" applyProtection="1">
      <alignment vertical="top" wrapText="1"/>
    </xf>
    <xf numFmtId="0" fontId="9" fillId="5" borderId="0" xfId="0" applyFont="1" applyFill="1" applyBorder="1" applyAlignment="1" applyProtection="1">
      <alignment vertical="top" wrapText="1"/>
    </xf>
    <xf numFmtId="0" fontId="4" fillId="4" borderId="33" xfId="0" applyFont="1" applyFill="1" applyBorder="1" applyAlignment="1" applyProtection="1">
      <alignment horizontal="center" vertical="top" wrapText="1"/>
    </xf>
    <xf numFmtId="0" fontId="4" fillId="4" borderId="34" xfId="0" applyFont="1" applyFill="1" applyBorder="1" applyAlignment="1" applyProtection="1">
      <alignment horizontal="center" vertical="top" wrapText="1"/>
    </xf>
    <xf numFmtId="0" fontId="4" fillId="0" borderId="19" xfId="0" applyFont="1" applyFill="1" applyBorder="1" applyAlignment="1" applyProtection="1">
      <alignment vertical="top" wrapText="1"/>
      <protection locked="0"/>
    </xf>
    <xf numFmtId="0" fontId="4" fillId="0" borderId="33" xfId="0" applyFont="1" applyFill="1" applyBorder="1" applyAlignment="1" applyProtection="1">
      <alignment vertical="top" wrapText="1"/>
      <protection locked="0"/>
    </xf>
    <xf numFmtId="0" fontId="4" fillId="0" borderId="34" xfId="0" applyFont="1" applyFill="1" applyBorder="1" applyAlignment="1" applyProtection="1">
      <alignment vertical="top" wrapText="1"/>
      <protection locked="0"/>
    </xf>
    <xf numFmtId="0" fontId="9" fillId="4" borderId="22" xfId="0" applyFont="1" applyFill="1" applyBorder="1" applyAlignment="1" applyProtection="1">
      <alignment horizontal="center" vertical="top" wrapText="1"/>
    </xf>
    <xf numFmtId="0" fontId="4" fillId="4" borderId="31" xfId="0" applyFont="1" applyFill="1" applyBorder="1" applyAlignment="1" applyProtection="1">
      <alignment horizontal="center" vertical="top" wrapText="1"/>
    </xf>
    <xf numFmtId="0" fontId="4" fillId="4" borderId="32" xfId="0" applyFont="1" applyFill="1" applyBorder="1" applyAlignment="1" applyProtection="1">
      <alignment horizontal="center" vertical="top" wrapText="1"/>
    </xf>
    <xf numFmtId="0" fontId="9" fillId="4" borderId="13" xfId="0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0" fontId="4" fillId="4" borderId="9" xfId="0" applyFont="1" applyFill="1" applyBorder="1" applyAlignment="1" applyProtection="1">
      <alignment horizontal="left" vertical="top" wrapText="1"/>
    </xf>
  </cellXfs>
  <cellStyles count="9">
    <cellStyle name="Comma" xfId="1" builtinId="3"/>
    <cellStyle name="Comma 2" xfId="7"/>
    <cellStyle name="Currency" xfId="2" builtinId="4"/>
    <cellStyle name="Normal" xfId="0" builtinId="0"/>
    <cellStyle name="Normal 10" xfId="6"/>
    <cellStyle name="Normal 2" xfId="3"/>
    <cellStyle name="Normal 2 2" xfId="4"/>
    <cellStyle name="Normal 2 2 2" xfId="5"/>
    <cellStyle name="Normal 5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opLeftCell="A28" workbookViewId="0">
      <selection activeCell="A60" sqref="A60"/>
    </sheetView>
  </sheetViews>
  <sheetFormatPr defaultColWidth="9.140625" defaultRowHeight="12.75" x14ac:dyDescent="0.2"/>
  <cols>
    <col min="1" max="1" width="57" style="2" customWidth="1"/>
    <col min="2" max="2" width="13.5703125" style="2" customWidth="1"/>
    <col min="3" max="4" width="14.5703125" style="2" customWidth="1"/>
    <col min="5" max="5" width="13.5703125" style="2" customWidth="1"/>
    <col min="6" max="6" width="13.7109375" style="2" customWidth="1"/>
    <col min="7" max="7" width="13.5703125" style="2" customWidth="1"/>
    <col min="8" max="8" width="14" style="2" customWidth="1"/>
    <col min="9" max="12" width="9.140625" style="2" customWidth="1"/>
    <col min="13" max="13" width="1.28515625" style="2" customWidth="1"/>
    <col min="14" max="16384" width="9.140625" style="2"/>
  </cols>
  <sheetData>
    <row r="1" spans="1:9" ht="21" customHeight="1" x14ac:dyDescent="0.25">
      <c r="A1" s="1" t="s">
        <v>42</v>
      </c>
      <c r="B1" s="1"/>
      <c r="C1" s="1"/>
      <c r="D1" s="1"/>
      <c r="E1" s="1"/>
      <c r="F1" s="1"/>
      <c r="G1" s="1"/>
      <c r="H1" s="1"/>
    </row>
    <row r="2" spans="1:9" ht="21" customHeight="1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9" ht="21" customHeight="1" x14ac:dyDescent="0.25">
      <c r="A3" s="1" t="s">
        <v>106</v>
      </c>
      <c r="B3" s="1"/>
      <c r="C3" s="1"/>
      <c r="D3" s="1"/>
      <c r="E3" s="1"/>
      <c r="F3" s="1"/>
      <c r="G3" s="1"/>
      <c r="H3" s="1"/>
    </row>
    <row r="4" spans="1:9" ht="21" customHeight="1" x14ac:dyDescent="0.25">
      <c r="A4" s="1"/>
      <c r="B4" s="1"/>
      <c r="C4" s="1"/>
      <c r="D4" s="1"/>
      <c r="E4" s="1"/>
      <c r="F4" s="1"/>
      <c r="G4" s="1"/>
      <c r="H4" s="1"/>
    </row>
    <row r="5" spans="1:9" ht="21" customHeight="1" thickBot="1" x14ac:dyDescent="0.3">
      <c r="A5" s="1"/>
      <c r="B5" s="1"/>
      <c r="C5" s="1"/>
      <c r="D5" s="1"/>
      <c r="E5" s="1"/>
      <c r="F5" s="1"/>
      <c r="G5" s="1"/>
      <c r="H5" s="1"/>
    </row>
    <row r="6" spans="1:9" ht="21" customHeight="1" x14ac:dyDescent="0.25">
      <c r="A6" s="126"/>
      <c r="B6" s="57">
        <v>2019</v>
      </c>
      <c r="C6" s="129" t="s">
        <v>45</v>
      </c>
      <c r="D6" s="130"/>
      <c r="E6" s="131"/>
      <c r="F6" s="58">
        <v>2021</v>
      </c>
      <c r="G6" s="57">
        <v>2022</v>
      </c>
      <c r="H6" s="59">
        <v>2023</v>
      </c>
    </row>
    <row r="7" spans="1:9" ht="21" customHeight="1" x14ac:dyDescent="0.2">
      <c r="A7" s="127"/>
      <c r="B7" s="122" t="s">
        <v>1</v>
      </c>
      <c r="C7" s="122" t="s">
        <v>2</v>
      </c>
      <c r="D7" s="122" t="s">
        <v>3</v>
      </c>
      <c r="E7" s="122" t="s">
        <v>4</v>
      </c>
      <c r="F7" s="120" t="s">
        <v>5</v>
      </c>
      <c r="G7" s="122" t="s">
        <v>6</v>
      </c>
      <c r="H7" s="124" t="s">
        <v>6</v>
      </c>
    </row>
    <row r="8" spans="1:9" ht="21" customHeight="1" thickBot="1" x14ac:dyDescent="0.25">
      <c r="A8" s="128" t="s">
        <v>7</v>
      </c>
      <c r="B8" s="123"/>
      <c r="C8" s="123"/>
      <c r="D8" s="123"/>
      <c r="E8" s="123" t="s">
        <v>8</v>
      </c>
      <c r="F8" s="121"/>
      <c r="G8" s="123"/>
      <c r="H8" s="125"/>
    </row>
    <row r="9" spans="1:9" ht="21" customHeight="1" x14ac:dyDescent="0.2">
      <c r="A9" s="3"/>
      <c r="B9" s="4"/>
      <c r="C9" s="4"/>
      <c r="D9" s="4"/>
      <c r="E9" s="4"/>
      <c r="F9" s="4"/>
      <c r="G9" s="4"/>
      <c r="H9" s="5"/>
    </row>
    <row r="10" spans="1:9" s="7" customFormat="1" ht="21" customHeight="1" x14ac:dyDescent="0.2">
      <c r="A10" s="6" t="s">
        <v>43</v>
      </c>
      <c r="B10" s="4">
        <v>56424</v>
      </c>
      <c r="C10" s="4">
        <v>154716</v>
      </c>
      <c r="D10" s="4">
        <v>41325</v>
      </c>
      <c r="E10" s="4">
        <f>+C10-D10</f>
        <v>113391</v>
      </c>
      <c r="F10" s="4">
        <v>61775</v>
      </c>
      <c r="G10" s="4">
        <v>81775</v>
      </c>
      <c r="H10" s="5">
        <v>96775</v>
      </c>
      <c r="I10" s="112"/>
    </row>
    <row r="11" spans="1:9" ht="21" customHeight="1" x14ac:dyDescent="0.2">
      <c r="A11" s="6" t="s">
        <v>119</v>
      </c>
      <c r="B11" s="4">
        <v>1706430</v>
      </c>
      <c r="C11" s="4">
        <v>1670537</v>
      </c>
      <c r="D11" s="4">
        <v>1479928</v>
      </c>
      <c r="E11" s="4">
        <f t="shared" ref="E11:E14" si="0">+C11-D11</f>
        <v>190609</v>
      </c>
      <c r="F11" s="4">
        <v>1698257</v>
      </c>
      <c r="G11" s="4">
        <v>1937566</v>
      </c>
      <c r="H11" s="5">
        <v>2114769</v>
      </c>
    </row>
    <row r="12" spans="1:9" ht="21" customHeight="1" x14ac:dyDescent="0.2">
      <c r="A12" s="6" t="s">
        <v>117</v>
      </c>
      <c r="B12" s="4">
        <v>9281</v>
      </c>
      <c r="C12" s="4">
        <v>12000</v>
      </c>
      <c r="D12" s="4">
        <v>3245</v>
      </c>
      <c r="E12" s="4">
        <f t="shared" si="0"/>
        <v>8755</v>
      </c>
      <c r="F12" s="4">
        <v>8950</v>
      </c>
      <c r="G12" s="4">
        <v>9935</v>
      </c>
      <c r="H12" s="5">
        <v>9990</v>
      </c>
    </row>
    <row r="13" spans="1:9" ht="21" customHeight="1" x14ac:dyDescent="0.2">
      <c r="A13" s="8" t="s">
        <v>9</v>
      </c>
      <c r="B13" s="105">
        <v>0</v>
      </c>
      <c r="C13" s="105">
        <v>0</v>
      </c>
      <c r="D13" s="105">
        <v>0</v>
      </c>
      <c r="E13" s="105">
        <f t="shared" si="0"/>
        <v>0</v>
      </c>
      <c r="F13" s="105">
        <f t="shared" ref="F13:F14" si="1">+D13-E13</f>
        <v>0</v>
      </c>
      <c r="G13" s="105">
        <f t="shared" ref="G13:G14" si="2">+E13-F13</f>
        <v>0</v>
      </c>
      <c r="H13" s="105">
        <f t="shared" ref="H13:H14" si="3">+F13-G13</f>
        <v>0</v>
      </c>
    </row>
    <row r="14" spans="1:9" s="7" customFormat="1" ht="21" customHeight="1" x14ac:dyDescent="0.2">
      <c r="A14" s="8" t="s">
        <v>44</v>
      </c>
      <c r="B14" s="105">
        <v>0</v>
      </c>
      <c r="C14" s="105">
        <v>0</v>
      </c>
      <c r="D14" s="105">
        <v>0</v>
      </c>
      <c r="E14" s="105">
        <f t="shared" si="0"/>
        <v>0</v>
      </c>
      <c r="F14" s="105">
        <f t="shared" si="1"/>
        <v>0</v>
      </c>
      <c r="G14" s="105">
        <f t="shared" si="2"/>
        <v>0</v>
      </c>
      <c r="H14" s="105">
        <f t="shared" si="3"/>
        <v>0</v>
      </c>
    </row>
    <row r="15" spans="1:9" s="7" customFormat="1" ht="21" customHeight="1" thickBot="1" x14ac:dyDescent="0.25">
      <c r="A15" s="9"/>
      <c r="B15" s="10"/>
      <c r="C15" s="10"/>
      <c r="D15" s="10"/>
      <c r="E15" s="10"/>
      <c r="F15" s="10"/>
      <c r="G15" s="10"/>
      <c r="H15" s="11"/>
    </row>
    <row r="16" spans="1:9" ht="21" customHeight="1" thickBot="1" x14ac:dyDescent="0.3">
      <c r="A16" s="60" t="s">
        <v>10</v>
      </c>
      <c r="B16" s="13">
        <f t="shared" ref="B16:H16" si="4">SUM(B10:B15)</f>
        <v>1772135</v>
      </c>
      <c r="C16" s="13">
        <f t="shared" si="4"/>
        <v>1837253</v>
      </c>
      <c r="D16" s="13">
        <f t="shared" si="4"/>
        <v>1524498</v>
      </c>
      <c r="E16" s="13">
        <f t="shared" si="4"/>
        <v>312755</v>
      </c>
      <c r="F16" s="13">
        <f t="shared" si="4"/>
        <v>1768982</v>
      </c>
      <c r="G16" s="13">
        <f t="shared" si="4"/>
        <v>2029276</v>
      </c>
      <c r="H16" s="61">
        <f t="shared" si="4"/>
        <v>2221534</v>
      </c>
    </row>
    <row r="17" spans="1:8" ht="21" customHeight="1" x14ac:dyDescent="0.2">
      <c r="A17" s="12"/>
      <c r="B17" s="4"/>
      <c r="C17" s="4"/>
      <c r="D17" s="4"/>
      <c r="E17" s="4"/>
      <c r="F17" s="4"/>
      <c r="G17" s="4"/>
      <c r="H17" s="5"/>
    </row>
    <row r="18" spans="1:8" ht="21" customHeight="1" x14ac:dyDescent="0.2">
      <c r="A18" s="12" t="s">
        <v>11</v>
      </c>
      <c r="B18" s="4">
        <v>853582</v>
      </c>
      <c r="C18" s="4">
        <v>880416</v>
      </c>
      <c r="D18" s="4">
        <v>860707</v>
      </c>
      <c r="E18" s="4">
        <f t="shared" ref="E18:E24" si="5">+C18-D18</f>
        <v>19709</v>
      </c>
      <c r="F18" s="4">
        <v>880416</v>
      </c>
      <c r="G18" s="4">
        <v>880416</v>
      </c>
      <c r="H18" s="5">
        <v>880416</v>
      </c>
    </row>
    <row r="19" spans="1:8" ht="21" customHeight="1" x14ac:dyDescent="0.2">
      <c r="A19" s="12" t="s">
        <v>12</v>
      </c>
      <c r="B19" s="4">
        <v>12000</v>
      </c>
      <c r="C19" s="4">
        <v>12000</v>
      </c>
      <c r="D19" s="4">
        <v>12000</v>
      </c>
      <c r="E19" s="105">
        <f t="shared" si="5"/>
        <v>0</v>
      </c>
      <c r="F19" s="4">
        <v>12000</v>
      </c>
      <c r="G19" s="4">
        <v>12000</v>
      </c>
      <c r="H19" s="5">
        <v>12000</v>
      </c>
    </row>
    <row r="20" spans="1:8" ht="21" customHeight="1" x14ac:dyDescent="0.2">
      <c r="A20" s="12" t="s">
        <v>116</v>
      </c>
      <c r="B20" s="4">
        <v>49211</v>
      </c>
      <c r="C20" s="4">
        <v>49211</v>
      </c>
      <c r="D20" s="4">
        <v>49211</v>
      </c>
      <c r="E20" s="105">
        <f t="shared" si="5"/>
        <v>0</v>
      </c>
      <c r="F20" s="4">
        <v>49211</v>
      </c>
      <c r="G20" s="4">
        <v>49211</v>
      </c>
      <c r="H20" s="5">
        <v>49211</v>
      </c>
    </row>
    <row r="21" spans="1:8" ht="21" customHeight="1" x14ac:dyDescent="0.2">
      <c r="A21" s="12" t="s">
        <v>13</v>
      </c>
      <c r="B21" s="4">
        <v>3600</v>
      </c>
      <c r="C21" s="4">
        <v>3600</v>
      </c>
      <c r="D21" s="4">
        <v>3600</v>
      </c>
      <c r="E21" s="105">
        <f t="shared" si="5"/>
        <v>0</v>
      </c>
      <c r="F21" s="4">
        <v>3600</v>
      </c>
      <c r="G21" s="4">
        <v>3600</v>
      </c>
      <c r="H21" s="5">
        <v>3600</v>
      </c>
    </row>
    <row r="22" spans="1:8" ht="21" customHeight="1" x14ac:dyDescent="0.2">
      <c r="A22" s="12" t="s">
        <v>14</v>
      </c>
      <c r="B22" s="4">
        <v>26950</v>
      </c>
      <c r="C22" s="4">
        <v>27112</v>
      </c>
      <c r="D22" s="4">
        <v>27112</v>
      </c>
      <c r="E22" s="105">
        <f t="shared" si="5"/>
        <v>0</v>
      </c>
      <c r="F22" s="4">
        <v>27112</v>
      </c>
      <c r="G22" s="4">
        <v>27112</v>
      </c>
      <c r="H22" s="5">
        <v>27112</v>
      </c>
    </row>
    <row r="23" spans="1:8" ht="21" customHeight="1" x14ac:dyDescent="0.2">
      <c r="A23" s="3" t="s">
        <v>46</v>
      </c>
      <c r="B23" s="4">
        <v>32611</v>
      </c>
      <c r="C23" s="4">
        <v>35114</v>
      </c>
      <c r="D23" s="4">
        <v>33613</v>
      </c>
      <c r="E23" s="4">
        <f t="shared" si="5"/>
        <v>1501</v>
      </c>
      <c r="F23" s="4">
        <v>35114</v>
      </c>
      <c r="G23" s="4">
        <v>35114</v>
      </c>
      <c r="H23" s="5">
        <v>35114</v>
      </c>
    </row>
    <row r="24" spans="1:8" ht="21" customHeight="1" thickBot="1" x14ac:dyDescent="0.25">
      <c r="A24" s="12" t="s">
        <v>47</v>
      </c>
      <c r="B24" s="105">
        <v>0</v>
      </c>
      <c r="C24" s="105">
        <v>0</v>
      </c>
      <c r="D24" s="105">
        <v>0</v>
      </c>
      <c r="E24" s="105">
        <f t="shared" si="5"/>
        <v>0</v>
      </c>
      <c r="F24" s="105">
        <f t="shared" ref="F24" si="6">+D24-E24</f>
        <v>0</v>
      </c>
      <c r="G24" s="105">
        <f t="shared" ref="G24" si="7">+E24-F24</f>
        <v>0</v>
      </c>
      <c r="H24" s="105">
        <f t="shared" ref="H24" si="8">+F24-G24</f>
        <v>0</v>
      </c>
    </row>
    <row r="25" spans="1:8" ht="21" customHeight="1" thickBot="1" x14ac:dyDescent="0.3">
      <c r="A25" s="60" t="s">
        <v>15</v>
      </c>
      <c r="B25" s="13">
        <f t="shared" ref="B25:H25" si="9">SUM(B18:B24)</f>
        <v>977954</v>
      </c>
      <c r="C25" s="13">
        <f t="shared" si="9"/>
        <v>1007453</v>
      </c>
      <c r="D25" s="13">
        <f t="shared" si="9"/>
        <v>986243</v>
      </c>
      <c r="E25" s="13">
        <f t="shared" si="9"/>
        <v>21210</v>
      </c>
      <c r="F25" s="13">
        <f t="shared" si="9"/>
        <v>1007453</v>
      </c>
      <c r="G25" s="13">
        <f t="shared" si="9"/>
        <v>1007453</v>
      </c>
      <c r="H25" s="14">
        <f t="shared" si="9"/>
        <v>1007453</v>
      </c>
    </row>
    <row r="26" spans="1:8" ht="21" customHeight="1" x14ac:dyDescent="0.25">
      <c r="A26" s="107"/>
      <c r="B26" s="108"/>
      <c r="C26" s="108"/>
      <c r="D26" s="108"/>
      <c r="E26" s="108"/>
      <c r="F26" s="108"/>
      <c r="G26" s="108"/>
      <c r="H26" s="109"/>
    </row>
    <row r="27" spans="1:8" ht="21" customHeight="1" x14ac:dyDescent="0.2">
      <c r="A27" s="106" t="s">
        <v>118</v>
      </c>
      <c r="B27" s="110">
        <v>279406</v>
      </c>
      <c r="C27" s="110">
        <v>283129</v>
      </c>
      <c r="D27" s="110">
        <v>206254</v>
      </c>
      <c r="E27" s="4">
        <f t="shared" ref="E27:E51" si="10">+C27-D27</f>
        <v>76875</v>
      </c>
      <c r="F27" s="110">
        <v>143830.93</v>
      </c>
      <c r="G27" s="110">
        <v>92578.71</v>
      </c>
      <c r="H27" s="111">
        <v>41326.49</v>
      </c>
    </row>
    <row r="28" spans="1:8" ht="21" customHeight="1" x14ac:dyDescent="0.2">
      <c r="A28" s="12" t="s">
        <v>16</v>
      </c>
      <c r="B28" s="4">
        <v>118800</v>
      </c>
      <c r="C28" s="4">
        <v>118800</v>
      </c>
      <c r="D28" s="4">
        <v>118800</v>
      </c>
      <c r="E28" s="105">
        <f t="shared" si="10"/>
        <v>0</v>
      </c>
      <c r="F28" s="4">
        <v>118800</v>
      </c>
      <c r="G28" s="4">
        <v>118800</v>
      </c>
      <c r="H28" s="5">
        <v>118800</v>
      </c>
    </row>
    <row r="29" spans="1:8" ht="21" customHeight="1" x14ac:dyDescent="0.2">
      <c r="A29" s="12" t="s">
        <v>17</v>
      </c>
      <c r="B29" s="4">
        <v>12518</v>
      </c>
      <c r="C29" s="4">
        <v>13200</v>
      </c>
      <c r="D29" s="4">
        <v>13074</v>
      </c>
      <c r="E29" s="4">
        <f t="shared" si="10"/>
        <v>126</v>
      </c>
      <c r="F29" s="4">
        <v>13200</v>
      </c>
      <c r="G29" s="4">
        <v>13200</v>
      </c>
      <c r="H29" s="5">
        <v>13200</v>
      </c>
    </row>
    <row r="30" spans="1:8" ht="21" customHeight="1" x14ac:dyDescent="0.2">
      <c r="A30" s="12" t="s">
        <v>18</v>
      </c>
      <c r="B30" s="4">
        <v>2546</v>
      </c>
      <c r="C30" s="4">
        <v>5000</v>
      </c>
      <c r="D30" s="105">
        <v>0</v>
      </c>
      <c r="E30" s="4">
        <f t="shared" si="10"/>
        <v>5000</v>
      </c>
      <c r="F30" s="105">
        <v>0</v>
      </c>
      <c r="G30" s="4">
        <v>2000</v>
      </c>
      <c r="H30" s="5">
        <v>2000</v>
      </c>
    </row>
    <row r="31" spans="1:8" ht="21" customHeight="1" x14ac:dyDescent="0.2">
      <c r="A31" s="12" t="s">
        <v>19</v>
      </c>
      <c r="B31" s="4">
        <v>24911</v>
      </c>
      <c r="C31" s="4">
        <v>29500</v>
      </c>
      <c r="D31" s="4">
        <v>22491</v>
      </c>
      <c r="E31" s="4">
        <f t="shared" si="10"/>
        <v>7009</v>
      </c>
      <c r="F31" s="4">
        <v>29500</v>
      </c>
      <c r="G31" s="4">
        <v>32000</v>
      </c>
      <c r="H31" s="5">
        <v>35000</v>
      </c>
    </row>
    <row r="32" spans="1:8" ht="21" customHeight="1" x14ac:dyDescent="0.2">
      <c r="A32" s="3" t="s">
        <v>20</v>
      </c>
      <c r="B32" s="4">
        <v>17654</v>
      </c>
      <c r="C32" s="4">
        <v>20500</v>
      </c>
      <c r="D32" s="4">
        <v>17656</v>
      </c>
      <c r="E32" s="4">
        <f t="shared" si="10"/>
        <v>2844</v>
      </c>
      <c r="F32" s="4">
        <v>20500</v>
      </c>
      <c r="G32" s="4">
        <v>22000</v>
      </c>
      <c r="H32" s="5">
        <v>25000</v>
      </c>
    </row>
    <row r="33" spans="1:8" ht="21" customHeight="1" x14ac:dyDescent="0.2">
      <c r="A33" s="12" t="s">
        <v>21</v>
      </c>
      <c r="B33" s="105">
        <v>0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</row>
    <row r="34" spans="1:8" ht="21" customHeight="1" x14ac:dyDescent="0.2">
      <c r="A34" s="3" t="s">
        <v>115</v>
      </c>
      <c r="B34" s="4">
        <v>96000</v>
      </c>
      <c r="C34" s="4">
        <v>96000</v>
      </c>
      <c r="D34" s="4">
        <v>96000</v>
      </c>
      <c r="E34" s="105">
        <f t="shared" si="10"/>
        <v>0</v>
      </c>
      <c r="F34" s="4">
        <v>96000</v>
      </c>
      <c r="G34" s="4">
        <v>96000</v>
      </c>
      <c r="H34" s="5">
        <v>96000</v>
      </c>
    </row>
    <row r="35" spans="1:8" ht="21" customHeight="1" x14ac:dyDescent="0.2">
      <c r="A35" s="12" t="s">
        <v>22</v>
      </c>
      <c r="B35" s="4">
        <v>9671</v>
      </c>
      <c r="C35" s="4">
        <v>10000</v>
      </c>
      <c r="D35" s="4">
        <v>6510</v>
      </c>
      <c r="E35" s="4">
        <f t="shared" si="10"/>
        <v>3490</v>
      </c>
      <c r="F35" s="4">
        <v>10000</v>
      </c>
      <c r="G35" s="4">
        <v>12000</v>
      </c>
      <c r="H35" s="5">
        <v>15000</v>
      </c>
    </row>
    <row r="36" spans="1:8" ht="21" customHeight="1" x14ac:dyDescent="0.2">
      <c r="A36" s="12" t="s">
        <v>23</v>
      </c>
      <c r="B36" s="4">
        <v>249</v>
      </c>
      <c r="C36" s="4">
        <v>249</v>
      </c>
      <c r="D36" s="4">
        <v>249</v>
      </c>
      <c r="E36" s="105">
        <f t="shared" si="10"/>
        <v>0</v>
      </c>
      <c r="F36" s="4">
        <v>249</v>
      </c>
      <c r="G36" s="4">
        <v>249</v>
      </c>
      <c r="H36" s="5">
        <v>249</v>
      </c>
    </row>
    <row r="37" spans="1:8" ht="21" customHeight="1" x14ac:dyDescent="0.2">
      <c r="A37" s="12" t="s">
        <v>24</v>
      </c>
      <c r="B37" s="4">
        <v>17078</v>
      </c>
      <c r="C37" s="4">
        <v>15000</v>
      </c>
      <c r="D37" s="4">
        <v>15000</v>
      </c>
      <c r="E37" s="105">
        <f t="shared" si="10"/>
        <v>0</v>
      </c>
      <c r="F37" s="4">
        <v>15000</v>
      </c>
      <c r="G37" s="4">
        <v>15000</v>
      </c>
      <c r="H37" s="5">
        <v>15000</v>
      </c>
    </row>
    <row r="38" spans="1:8" ht="21" customHeight="1" x14ac:dyDescent="0.2">
      <c r="A38" s="12" t="s">
        <v>25</v>
      </c>
      <c r="B38" s="4">
        <v>3203</v>
      </c>
      <c r="C38" s="4">
        <v>8100</v>
      </c>
      <c r="D38" s="4">
        <v>2362</v>
      </c>
      <c r="E38" s="4">
        <f t="shared" si="10"/>
        <v>5738</v>
      </c>
      <c r="F38" s="4">
        <v>2300</v>
      </c>
      <c r="G38" s="4">
        <v>2300</v>
      </c>
      <c r="H38" s="5">
        <v>8100</v>
      </c>
    </row>
    <row r="39" spans="1:8" ht="21" customHeight="1" x14ac:dyDescent="0.2">
      <c r="A39" s="12" t="s">
        <v>26</v>
      </c>
      <c r="B39" s="105">
        <v>0</v>
      </c>
      <c r="C39" s="4">
        <v>2500</v>
      </c>
      <c r="D39" s="105">
        <v>0</v>
      </c>
      <c r="E39" s="4">
        <f t="shared" si="10"/>
        <v>2500</v>
      </c>
      <c r="F39" s="4">
        <v>1000</v>
      </c>
      <c r="G39" s="4">
        <v>1000</v>
      </c>
      <c r="H39" s="5">
        <v>1000</v>
      </c>
    </row>
    <row r="40" spans="1:8" ht="21" customHeight="1" x14ac:dyDescent="0.2">
      <c r="A40" s="3" t="s">
        <v>27</v>
      </c>
      <c r="B40" s="4">
        <v>229140</v>
      </c>
      <c r="C40" s="4">
        <v>225500</v>
      </c>
      <c r="D40" s="4">
        <v>190666</v>
      </c>
      <c r="E40" s="4">
        <f t="shared" si="10"/>
        <v>34834</v>
      </c>
      <c r="F40" s="4">
        <v>90000</v>
      </c>
      <c r="G40" s="4">
        <v>69000</v>
      </c>
      <c r="H40" s="5">
        <v>69000</v>
      </c>
    </row>
    <row r="41" spans="1:8" ht="21" customHeight="1" x14ac:dyDescent="0.2">
      <c r="A41" s="12" t="s">
        <v>28</v>
      </c>
      <c r="B41" s="4">
        <v>3000</v>
      </c>
      <c r="C41" s="4">
        <v>3000</v>
      </c>
      <c r="D41" s="4">
        <v>3000</v>
      </c>
      <c r="E41" s="105">
        <f t="shared" si="10"/>
        <v>0</v>
      </c>
      <c r="F41" s="4">
        <v>3000</v>
      </c>
      <c r="G41" s="4">
        <v>5000</v>
      </c>
      <c r="H41" s="5">
        <v>5000</v>
      </c>
    </row>
    <row r="42" spans="1:8" ht="21" customHeight="1" x14ac:dyDescent="0.2">
      <c r="A42" s="3" t="s">
        <v>29</v>
      </c>
      <c r="B42" s="4">
        <v>3784</v>
      </c>
      <c r="C42" s="4">
        <v>5000</v>
      </c>
      <c r="D42" s="4">
        <v>3000</v>
      </c>
      <c r="E42" s="4">
        <f t="shared" si="10"/>
        <v>2000</v>
      </c>
      <c r="F42" s="4">
        <v>2000</v>
      </c>
      <c r="G42" s="4">
        <v>2000</v>
      </c>
      <c r="H42" s="5">
        <v>2000</v>
      </c>
    </row>
    <row r="43" spans="1:8" ht="21" customHeight="1" x14ac:dyDescent="0.2">
      <c r="A43" s="12" t="s">
        <v>30</v>
      </c>
      <c r="B43" s="4">
        <v>2404</v>
      </c>
      <c r="C43" s="4">
        <v>6000</v>
      </c>
      <c r="D43" s="105">
        <v>0</v>
      </c>
      <c r="E43" s="4">
        <f t="shared" si="10"/>
        <v>6000</v>
      </c>
      <c r="F43" s="105">
        <v>0</v>
      </c>
      <c r="G43" s="105">
        <v>0</v>
      </c>
      <c r="H43" s="105">
        <v>0</v>
      </c>
    </row>
    <row r="44" spans="1:8" ht="21" customHeight="1" x14ac:dyDescent="0.2">
      <c r="A44" s="12" t="s">
        <v>31</v>
      </c>
      <c r="B44" s="4">
        <v>6192</v>
      </c>
      <c r="C44" s="4">
        <v>5000</v>
      </c>
      <c r="D44" s="4">
        <v>3670</v>
      </c>
      <c r="E44" s="4">
        <f t="shared" si="10"/>
        <v>1330</v>
      </c>
      <c r="F44" s="4">
        <v>1500</v>
      </c>
      <c r="G44" s="4">
        <v>1500</v>
      </c>
      <c r="H44" s="5">
        <v>1500</v>
      </c>
    </row>
    <row r="45" spans="1:8" ht="27.75" customHeight="1" x14ac:dyDescent="0.2">
      <c r="A45" s="12" t="s">
        <v>91</v>
      </c>
      <c r="B45" s="105">
        <v>0</v>
      </c>
      <c r="C45" s="105">
        <v>0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</row>
    <row r="46" spans="1:8" ht="21" customHeight="1" x14ac:dyDescent="0.2">
      <c r="A46" s="12" t="s">
        <v>135</v>
      </c>
      <c r="B46" s="4">
        <v>7678</v>
      </c>
      <c r="C46" s="4">
        <v>10000</v>
      </c>
      <c r="D46" s="4">
        <v>2500</v>
      </c>
      <c r="E46" s="4">
        <f t="shared" si="10"/>
        <v>7500</v>
      </c>
      <c r="F46" s="4">
        <v>2500</v>
      </c>
      <c r="G46" s="4">
        <v>2500</v>
      </c>
      <c r="H46" s="5">
        <v>2500</v>
      </c>
    </row>
    <row r="47" spans="1:8" ht="21" customHeight="1" x14ac:dyDescent="0.2">
      <c r="A47" s="3" t="s">
        <v>32</v>
      </c>
      <c r="B47" s="4">
        <v>61941</v>
      </c>
      <c r="C47" s="4">
        <v>69144</v>
      </c>
      <c r="D47" s="4">
        <v>69144</v>
      </c>
      <c r="E47" s="105">
        <f t="shared" si="10"/>
        <v>0</v>
      </c>
      <c r="F47" s="4">
        <v>69144</v>
      </c>
      <c r="G47" s="4">
        <v>69144</v>
      </c>
      <c r="H47" s="5">
        <v>69144</v>
      </c>
    </row>
    <row r="48" spans="1:8" ht="21" customHeight="1" x14ac:dyDescent="0.2">
      <c r="A48" s="12" t="s">
        <v>33</v>
      </c>
      <c r="B48" s="105">
        <v>0</v>
      </c>
      <c r="C48" s="105">
        <v>0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</row>
    <row r="49" spans="1:8" ht="21" customHeight="1" x14ac:dyDescent="0.2">
      <c r="A49" s="3" t="s">
        <v>34</v>
      </c>
      <c r="B49" s="4">
        <v>-10059</v>
      </c>
      <c r="C49" s="4">
        <v>-12172</v>
      </c>
      <c r="D49" s="4">
        <v>-8029</v>
      </c>
      <c r="E49" s="4">
        <f t="shared" si="10"/>
        <v>-4143</v>
      </c>
      <c r="F49" s="4">
        <v>-7291</v>
      </c>
      <c r="G49" s="4">
        <v>-7836</v>
      </c>
      <c r="H49" s="5">
        <v>-12480</v>
      </c>
    </row>
    <row r="50" spans="1:8" ht="21" customHeight="1" x14ac:dyDescent="0.2">
      <c r="A50" s="12" t="s">
        <v>35</v>
      </c>
      <c r="B50" s="4">
        <v>1442</v>
      </c>
      <c r="C50" s="4">
        <v>1500</v>
      </c>
      <c r="D50" s="4">
        <v>1500</v>
      </c>
      <c r="E50" s="105">
        <f t="shared" si="10"/>
        <v>0</v>
      </c>
      <c r="F50" s="4">
        <v>1500</v>
      </c>
      <c r="G50" s="4">
        <v>1500</v>
      </c>
      <c r="H50" s="5">
        <v>1500</v>
      </c>
    </row>
    <row r="51" spans="1:8" ht="21" customHeight="1" x14ac:dyDescent="0.2">
      <c r="A51" s="12" t="s">
        <v>36</v>
      </c>
      <c r="B51" s="4">
        <v>204792</v>
      </c>
      <c r="C51" s="4">
        <v>412247</v>
      </c>
      <c r="D51" s="4">
        <v>270637</v>
      </c>
      <c r="E51" s="4">
        <f t="shared" si="10"/>
        <v>141610</v>
      </c>
      <c r="F51" s="4">
        <v>395860</v>
      </c>
      <c r="G51" s="4">
        <v>442929</v>
      </c>
      <c r="H51" s="5">
        <v>541878</v>
      </c>
    </row>
    <row r="52" spans="1:8" ht="21" customHeight="1" thickBot="1" x14ac:dyDescent="0.3">
      <c r="A52" s="62" t="s">
        <v>37</v>
      </c>
      <c r="B52" s="63">
        <f>SUM(B27:B51)</f>
        <v>1092350</v>
      </c>
      <c r="C52" s="63">
        <f t="shared" ref="C52:D52" si="11">SUM(C27:C51)</f>
        <v>1327197</v>
      </c>
      <c r="D52" s="63">
        <f t="shared" si="11"/>
        <v>1034484</v>
      </c>
      <c r="E52" s="63">
        <f t="shared" ref="E52:H52" si="12">SUM(E28:E51)</f>
        <v>215838</v>
      </c>
      <c r="F52" s="63">
        <f t="shared" si="12"/>
        <v>864762</v>
      </c>
      <c r="G52" s="63">
        <f t="shared" si="12"/>
        <v>900286</v>
      </c>
      <c r="H52" s="64">
        <f t="shared" si="12"/>
        <v>1009391</v>
      </c>
    </row>
    <row r="53" spans="1:8" ht="21" customHeight="1" thickBot="1" x14ac:dyDescent="0.3">
      <c r="A53" s="65" t="s">
        <v>38</v>
      </c>
      <c r="B53" s="66">
        <f t="shared" ref="B53:H53" si="13">SUM(B52+B25)</f>
        <v>2070304</v>
      </c>
      <c r="C53" s="66">
        <f t="shared" si="13"/>
        <v>2334650</v>
      </c>
      <c r="D53" s="66">
        <f t="shared" si="13"/>
        <v>2020727</v>
      </c>
      <c r="E53" s="66">
        <f t="shared" si="13"/>
        <v>237048</v>
      </c>
      <c r="F53" s="66">
        <f t="shared" si="13"/>
        <v>1872215</v>
      </c>
      <c r="G53" s="66">
        <f t="shared" si="13"/>
        <v>1907739</v>
      </c>
      <c r="H53" s="67">
        <f t="shared" si="13"/>
        <v>2016844</v>
      </c>
    </row>
    <row r="54" spans="1:8" s="15" customFormat="1" ht="33" customHeight="1" thickBot="1" x14ac:dyDescent="0.3">
      <c r="A54" s="68" t="s">
        <v>39</v>
      </c>
      <c r="B54" s="69">
        <f t="shared" ref="B54:H54" si="14">B16-B53</f>
        <v>-298169</v>
      </c>
      <c r="C54" s="69">
        <f t="shared" si="14"/>
        <v>-497397</v>
      </c>
      <c r="D54" s="69">
        <f t="shared" si="14"/>
        <v>-496229</v>
      </c>
      <c r="E54" s="69">
        <f t="shared" si="14"/>
        <v>75707</v>
      </c>
      <c r="F54" s="69">
        <f t="shared" si="14"/>
        <v>-103233</v>
      </c>
      <c r="G54" s="69">
        <f t="shared" si="14"/>
        <v>121537</v>
      </c>
      <c r="H54" s="70">
        <f t="shared" si="14"/>
        <v>204690</v>
      </c>
    </row>
    <row r="55" spans="1:8" s="15" customFormat="1" ht="21" customHeight="1" thickBot="1" x14ac:dyDescent="0.3">
      <c r="A55" s="16" t="s">
        <v>40</v>
      </c>
      <c r="B55" s="17"/>
      <c r="C55" s="17"/>
      <c r="D55" s="17"/>
      <c r="E55" s="17"/>
      <c r="F55" s="17"/>
      <c r="G55" s="17"/>
      <c r="H55" s="18"/>
    </row>
    <row r="56" spans="1:8" s="15" customFormat="1" ht="21" customHeight="1" thickBot="1" x14ac:dyDescent="0.3">
      <c r="A56" s="71" t="s">
        <v>41</v>
      </c>
      <c r="B56" s="69">
        <f t="shared" ref="B56:E56" si="15">B54-B55</f>
        <v>-298169</v>
      </c>
      <c r="C56" s="69">
        <f t="shared" si="15"/>
        <v>-497397</v>
      </c>
      <c r="D56" s="69">
        <f t="shared" si="15"/>
        <v>-496229</v>
      </c>
      <c r="E56" s="69">
        <f t="shared" si="15"/>
        <v>75707</v>
      </c>
      <c r="F56" s="69">
        <f>F54-F55</f>
        <v>-103233</v>
      </c>
      <c r="G56" s="69">
        <f t="shared" ref="G56:H56" si="16">G54-G55</f>
        <v>121537</v>
      </c>
      <c r="H56" s="70">
        <f t="shared" si="16"/>
        <v>204690</v>
      </c>
    </row>
    <row r="60" spans="1:8" x14ac:dyDescent="0.2">
      <c r="A60" s="119"/>
      <c r="B60" s="119"/>
      <c r="C60" s="119"/>
    </row>
    <row r="61" spans="1:8" x14ac:dyDescent="0.2">
      <c r="A61" s="119"/>
      <c r="B61" s="119"/>
      <c r="C61" s="119"/>
    </row>
    <row r="62" spans="1:8" x14ac:dyDescent="0.2">
      <c r="A62" s="119"/>
      <c r="B62" s="119"/>
      <c r="C62" s="119"/>
    </row>
    <row r="63" spans="1:8" x14ac:dyDescent="0.2">
      <c r="A63" s="119"/>
      <c r="B63" s="119"/>
      <c r="C63" s="119"/>
    </row>
  </sheetData>
  <sheetProtection algorithmName="SHA-512" hashValue="1QLYHrrrV0TMmHp5+C69bR3noGG5svGDtjSUbwC7nitkJKnRiWcq9QZ+XQzPG3dqTNrzja4pEyplOolHLOc8QQ==" saltValue="gGMAVepy4uW8avzFE7K4CA==" spinCount="100000" sheet="1" formatCells="0" formatColumns="0" formatRows="0" insertColumns="0" insertRows="0" insertHyperlinks="0" deleteColumns="0" deleteRows="0" sort="0" autoFilter="0" pivotTables="0"/>
  <mergeCells count="9">
    <mergeCell ref="F7:F8"/>
    <mergeCell ref="G7:G8"/>
    <mergeCell ref="H7:H8"/>
    <mergeCell ref="A6:A8"/>
    <mergeCell ref="C6:E6"/>
    <mergeCell ref="B7:B8"/>
    <mergeCell ref="C7:C8"/>
    <mergeCell ref="D7:D8"/>
    <mergeCell ref="E7:E8"/>
  </mergeCells>
  <dataValidations count="1">
    <dataValidation type="textLength" allowBlank="1" showInputMessage="1" showErrorMessage="1" sqref="A3:B4 E3:E4">
      <formula1>4</formula1>
      <formula2>100</formula2>
    </dataValidation>
  </dataValidations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2" workbookViewId="0">
      <selection activeCell="B7" sqref="B7"/>
    </sheetView>
  </sheetViews>
  <sheetFormatPr defaultRowHeight="15" x14ac:dyDescent="0.25"/>
  <cols>
    <col min="2" max="3" width="34.85546875" customWidth="1"/>
    <col min="4" max="4" width="14.85546875" customWidth="1"/>
    <col min="5" max="5" width="15" customWidth="1"/>
    <col min="6" max="6" width="13.140625" customWidth="1"/>
    <col min="7" max="7" width="15.28515625" customWidth="1"/>
    <col min="8" max="8" width="10.42578125" customWidth="1"/>
  </cols>
  <sheetData>
    <row r="1" spans="1:8" ht="15.75" x14ac:dyDescent="0.25">
      <c r="A1" s="132" t="s">
        <v>55</v>
      </c>
      <c r="B1" s="132"/>
      <c r="C1" s="132"/>
      <c r="D1" s="132"/>
      <c r="E1" s="132"/>
      <c r="F1" s="132"/>
      <c r="G1" s="132"/>
    </row>
    <row r="2" spans="1:8" ht="15.75" x14ac:dyDescent="0.25">
      <c r="A2" s="133" t="s">
        <v>95</v>
      </c>
      <c r="B2" s="133"/>
      <c r="C2" s="133"/>
      <c r="D2" s="133"/>
      <c r="E2" s="133"/>
      <c r="F2" s="133"/>
      <c r="G2" s="133"/>
    </row>
    <row r="3" spans="1:8" ht="15.75" x14ac:dyDescent="0.25">
      <c r="A3" s="133" t="s">
        <v>106</v>
      </c>
      <c r="B3" s="133"/>
      <c r="C3" s="133"/>
      <c r="D3" s="133"/>
      <c r="E3" s="133"/>
      <c r="F3" s="133"/>
      <c r="G3" s="133"/>
    </row>
    <row r="4" spans="1:8" ht="16.5" thickBot="1" x14ac:dyDescent="0.3">
      <c r="A4" s="19"/>
      <c r="B4" s="19"/>
      <c r="C4" s="19"/>
      <c r="D4" s="19"/>
      <c r="E4" s="19"/>
      <c r="F4" s="19"/>
      <c r="G4" s="19"/>
    </row>
    <row r="5" spans="1:8" x14ac:dyDescent="0.25">
      <c r="A5" s="20"/>
      <c r="B5" s="21"/>
      <c r="C5" s="21"/>
      <c r="D5" s="134" t="s">
        <v>96</v>
      </c>
      <c r="E5" s="135"/>
      <c r="F5" s="134" t="s">
        <v>45</v>
      </c>
      <c r="G5" s="135"/>
    </row>
    <row r="6" spans="1:8" x14ac:dyDescent="0.25">
      <c r="A6" s="22"/>
      <c r="B6" s="23" t="s">
        <v>106</v>
      </c>
      <c r="C6" s="23" t="s">
        <v>97</v>
      </c>
      <c r="D6" s="24" t="s">
        <v>48</v>
      </c>
      <c r="E6" s="25" t="s">
        <v>49</v>
      </c>
      <c r="F6" s="24" t="s">
        <v>48</v>
      </c>
      <c r="G6" s="25" t="s">
        <v>49</v>
      </c>
    </row>
    <row r="7" spans="1:8" ht="15.75" thickBot="1" x14ac:dyDescent="0.3">
      <c r="A7" s="26"/>
      <c r="B7" s="27"/>
      <c r="C7" s="27"/>
      <c r="D7" s="28" t="s">
        <v>50</v>
      </c>
      <c r="E7" s="29" t="s">
        <v>51</v>
      </c>
      <c r="F7" s="28" t="s">
        <v>50</v>
      </c>
      <c r="G7" s="29" t="s">
        <v>51</v>
      </c>
    </row>
    <row r="8" spans="1:8" x14ac:dyDescent="0.25">
      <c r="A8" s="30"/>
      <c r="B8" s="82"/>
      <c r="C8" s="92"/>
      <c r="D8" s="87"/>
      <c r="E8" s="32"/>
      <c r="F8" s="31"/>
      <c r="G8" s="32"/>
    </row>
    <row r="9" spans="1:8" x14ac:dyDescent="0.25">
      <c r="A9" s="30"/>
      <c r="B9" s="33" t="s">
        <v>56</v>
      </c>
      <c r="C9" s="93"/>
      <c r="D9" s="87">
        <v>9</v>
      </c>
      <c r="E9" s="32" t="s">
        <v>57</v>
      </c>
      <c r="F9" s="31">
        <v>9</v>
      </c>
      <c r="G9" s="32" t="s">
        <v>57</v>
      </c>
    </row>
    <row r="10" spans="1:8" x14ac:dyDescent="0.25">
      <c r="A10" s="30"/>
      <c r="B10" s="33" t="s">
        <v>98</v>
      </c>
      <c r="C10" s="93" t="s">
        <v>108</v>
      </c>
      <c r="D10" s="87"/>
      <c r="E10" s="100">
        <v>147564</v>
      </c>
      <c r="F10" s="31"/>
      <c r="G10" s="100">
        <v>147564</v>
      </c>
    </row>
    <row r="11" spans="1:8" x14ac:dyDescent="0.25">
      <c r="A11" s="30"/>
      <c r="B11" s="33" t="s">
        <v>137</v>
      </c>
      <c r="C11" s="93" t="s">
        <v>109</v>
      </c>
      <c r="D11" s="87"/>
      <c r="E11" s="100">
        <v>128076</v>
      </c>
      <c r="F11" s="31"/>
      <c r="G11" s="100">
        <v>128076</v>
      </c>
    </row>
    <row r="12" spans="1:8" x14ac:dyDescent="0.25">
      <c r="A12" s="30"/>
      <c r="B12" s="44" t="s">
        <v>99</v>
      </c>
      <c r="C12" s="94" t="s">
        <v>110</v>
      </c>
      <c r="D12" s="87"/>
      <c r="E12" s="100">
        <v>118512</v>
      </c>
      <c r="F12" s="31"/>
      <c r="G12" s="100">
        <v>118512</v>
      </c>
    </row>
    <row r="13" spans="1:8" x14ac:dyDescent="0.25">
      <c r="A13" s="30"/>
      <c r="B13" s="44" t="s">
        <v>100</v>
      </c>
      <c r="C13" s="94" t="s">
        <v>111</v>
      </c>
      <c r="D13" s="87"/>
      <c r="E13" s="100">
        <v>103776</v>
      </c>
      <c r="F13" s="31"/>
      <c r="G13" s="100">
        <v>103776</v>
      </c>
    </row>
    <row r="14" spans="1:8" x14ac:dyDescent="0.25">
      <c r="A14" s="30"/>
      <c r="B14" s="44" t="s">
        <v>101</v>
      </c>
      <c r="C14" s="93" t="s">
        <v>112</v>
      </c>
      <c r="D14" s="87"/>
      <c r="E14" s="100">
        <v>89400</v>
      </c>
      <c r="F14" s="31"/>
      <c r="G14" s="100">
        <v>89400</v>
      </c>
      <c r="H14" s="34"/>
    </row>
    <row r="15" spans="1:8" x14ac:dyDescent="0.25">
      <c r="A15" s="30"/>
      <c r="B15" s="44" t="s">
        <v>102</v>
      </c>
      <c r="C15" s="93" t="s">
        <v>112</v>
      </c>
      <c r="D15" s="87"/>
      <c r="E15" s="100">
        <v>89400</v>
      </c>
      <c r="F15" s="31"/>
      <c r="G15" s="100">
        <v>89400</v>
      </c>
      <c r="H15" s="34"/>
    </row>
    <row r="16" spans="1:8" x14ac:dyDescent="0.25">
      <c r="A16" s="30"/>
      <c r="B16" s="44" t="s">
        <v>103</v>
      </c>
      <c r="C16" s="93" t="s">
        <v>112</v>
      </c>
      <c r="D16" s="87"/>
      <c r="E16" s="100">
        <v>89400</v>
      </c>
      <c r="F16" s="31"/>
      <c r="G16" s="100">
        <v>89400</v>
      </c>
      <c r="H16" s="34"/>
    </row>
    <row r="17" spans="1:8" x14ac:dyDescent="0.25">
      <c r="A17" s="30"/>
      <c r="B17" s="44" t="s">
        <v>104</v>
      </c>
      <c r="C17" s="93" t="s">
        <v>113</v>
      </c>
      <c r="D17" s="87"/>
      <c r="E17" s="100">
        <v>64824</v>
      </c>
      <c r="F17" s="31"/>
      <c r="G17" s="100">
        <v>64824</v>
      </c>
      <c r="H17" s="34"/>
    </row>
    <row r="18" spans="1:8" x14ac:dyDescent="0.25">
      <c r="A18" s="30"/>
      <c r="B18" s="44" t="s">
        <v>105</v>
      </c>
      <c r="C18" s="93" t="s">
        <v>114</v>
      </c>
      <c r="D18" s="87"/>
      <c r="E18" s="100">
        <v>49464</v>
      </c>
      <c r="F18" s="31"/>
      <c r="G18" s="100">
        <v>49464</v>
      </c>
      <c r="H18" s="34"/>
    </row>
    <row r="19" spans="1:8" x14ac:dyDescent="0.25">
      <c r="A19" s="30"/>
      <c r="B19" s="33"/>
      <c r="C19" s="93"/>
      <c r="D19" s="88"/>
      <c r="E19" s="102"/>
      <c r="F19" s="35"/>
      <c r="G19" s="102"/>
      <c r="H19" s="34"/>
    </row>
    <row r="20" spans="1:8" x14ac:dyDescent="0.25">
      <c r="A20" s="30"/>
      <c r="B20" s="33"/>
      <c r="C20" s="95"/>
      <c r="D20" s="89"/>
      <c r="E20" s="102"/>
      <c r="F20" s="36"/>
      <c r="G20" s="102"/>
      <c r="H20" s="34"/>
    </row>
    <row r="21" spans="1:8" x14ac:dyDescent="0.25">
      <c r="A21" s="30"/>
      <c r="B21" s="33"/>
      <c r="C21" s="93"/>
      <c r="D21" s="88"/>
      <c r="E21" s="102"/>
      <c r="F21" s="35"/>
      <c r="G21" s="102"/>
      <c r="H21" s="34"/>
    </row>
    <row r="22" spans="1:8" x14ac:dyDescent="0.25">
      <c r="A22" s="30"/>
      <c r="B22" s="82"/>
      <c r="C22" s="95"/>
      <c r="D22" s="87"/>
      <c r="E22" s="101"/>
      <c r="F22" s="31"/>
      <c r="G22" s="101"/>
    </row>
    <row r="23" spans="1:8" x14ac:dyDescent="0.25">
      <c r="A23" s="37"/>
      <c r="B23" s="83" t="s">
        <v>52</v>
      </c>
      <c r="C23" s="96"/>
      <c r="D23" s="90">
        <f>SUM(D8:D22)</f>
        <v>9</v>
      </c>
      <c r="E23" s="103">
        <f>SUM(E10:E22)</f>
        <v>880416</v>
      </c>
      <c r="F23" s="38">
        <f>SUM(F8:F22)</f>
        <v>9</v>
      </c>
      <c r="G23" s="103">
        <f>SUM(G10:G22)</f>
        <v>880416</v>
      </c>
    </row>
    <row r="24" spans="1:8" x14ac:dyDescent="0.25">
      <c r="A24" s="30"/>
      <c r="B24" s="82"/>
      <c r="C24" s="95"/>
      <c r="D24" s="87"/>
      <c r="E24" s="101"/>
      <c r="F24" s="31"/>
      <c r="G24" s="101"/>
    </row>
    <row r="25" spans="1:8" x14ac:dyDescent="0.25">
      <c r="A25" s="30"/>
      <c r="B25" s="33" t="s">
        <v>56</v>
      </c>
      <c r="C25" s="93"/>
      <c r="D25" s="88"/>
      <c r="E25" s="102"/>
      <c r="F25" s="35"/>
      <c r="G25" s="102"/>
    </row>
    <row r="26" spans="1:8" x14ac:dyDescent="0.25">
      <c r="A26" s="30"/>
      <c r="B26" s="84" t="s">
        <v>53</v>
      </c>
      <c r="C26" s="97" t="s">
        <v>107</v>
      </c>
      <c r="D26" s="88"/>
      <c r="E26" s="100">
        <v>12000</v>
      </c>
      <c r="F26" s="35"/>
      <c r="G26" s="100">
        <v>12000</v>
      </c>
    </row>
    <row r="27" spans="1:8" x14ac:dyDescent="0.25">
      <c r="A27" s="30"/>
      <c r="B27" s="84"/>
      <c r="C27" s="97"/>
      <c r="D27" s="88"/>
      <c r="E27" s="100"/>
      <c r="F27" s="35"/>
      <c r="G27" s="100"/>
    </row>
    <row r="28" spans="1:8" x14ac:dyDescent="0.25">
      <c r="A28" s="37"/>
      <c r="B28" s="85" t="s">
        <v>54</v>
      </c>
      <c r="C28" s="98"/>
      <c r="D28" s="90">
        <v>1</v>
      </c>
      <c r="E28" s="103">
        <f>SUM(E24:E27)</f>
        <v>12000</v>
      </c>
      <c r="F28" s="38">
        <v>1</v>
      </c>
      <c r="G28" s="103">
        <f>SUM(G24:G27)</f>
        <v>12000</v>
      </c>
    </row>
    <row r="29" spans="1:8" x14ac:dyDescent="0.25">
      <c r="A29" s="30"/>
      <c r="B29" s="82"/>
      <c r="C29" s="95"/>
      <c r="D29" s="87"/>
      <c r="E29" s="101"/>
      <c r="F29" s="31"/>
      <c r="G29" s="101"/>
    </row>
    <row r="30" spans="1:8" ht="15.75" thickBot="1" x14ac:dyDescent="0.3">
      <c r="A30" s="39"/>
      <c r="B30" s="86" t="s">
        <v>106</v>
      </c>
      <c r="C30" s="99"/>
      <c r="D30" s="91">
        <f>+D28+D23</f>
        <v>10</v>
      </c>
      <c r="E30" s="104">
        <f>+E28+E23</f>
        <v>892416</v>
      </c>
      <c r="F30" s="40">
        <f>+F28+F23</f>
        <v>10</v>
      </c>
      <c r="G30" s="104">
        <f>+G28+G23</f>
        <v>892416</v>
      </c>
    </row>
    <row r="31" spans="1:8" x14ac:dyDescent="0.25">
      <c r="A31" s="41"/>
      <c r="B31" s="41"/>
      <c r="C31" s="41"/>
      <c r="D31" s="42"/>
      <c r="E31" s="43"/>
      <c r="F31" s="42"/>
      <c r="G31" s="43"/>
    </row>
  </sheetData>
  <sheetProtection algorithmName="SHA-512" hashValue="gNuCbfgcujICa9HVHUfnPXjrk54Q8kadbuID9fyx3/bE+6+hgVF7gC8+jmv97UHU243aGnmOtYpJ1LC+emuRmQ==" saltValue="Z1bo7yFc1lmLy9wYPrpOmQ==" spinCount="100000" sheet="1" formatCells="0" formatColumns="0" formatRows="0" insertColumns="0" insertRows="0" insertHyperlinks="0" deleteColumns="0" deleteRows="0" sort="0" autoFilter="0"/>
  <mergeCells count="5">
    <mergeCell ref="A1:G1"/>
    <mergeCell ref="A2:G2"/>
    <mergeCell ref="A3:G3"/>
    <mergeCell ref="D5:E5"/>
    <mergeCell ref="F5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16" workbookViewId="0">
      <selection activeCell="F36" sqref="F36:L39"/>
    </sheetView>
  </sheetViews>
  <sheetFormatPr defaultRowHeight="15" x14ac:dyDescent="0.25"/>
  <cols>
    <col min="1" max="1" width="9.28515625" style="56" bestFit="1" customWidth="1"/>
    <col min="2" max="3" width="9.140625" style="56"/>
    <col min="4" max="4" width="9.140625" style="56" customWidth="1"/>
    <col min="5" max="5" width="14.7109375" style="56" customWidth="1"/>
    <col min="6" max="6" width="12.5703125" style="56" customWidth="1"/>
    <col min="7" max="7" width="13.7109375" style="56" customWidth="1"/>
    <col min="8" max="8" width="11.28515625" style="56" bestFit="1" customWidth="1"/>
    <col min="9" max="9" width="14.5703125" style="56" customWidth="1"/>
    <col min="10" max="10" width="12.85546875" style="56" customWidth="1"/>
    <col min="11" max="12" width="14.5703125" style="56" customWidth="1"/>
  </cols>
  <sheetData>
    <row r="1" spans="1:14" s="33" customFormat="1" ht="15.75" x14ac:dyDescent="0.25">
      <c r="A1" s="132" t="s">
        <v>55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4" s="33" customFormat="1" ht="15.75" x14ac:dyDescent="0.25">
      <c r="A2" s="133" t="s">
        <v>92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4" ht="15" customHeight="1" x14ac:dyDescent="0.25">
      <c r="A3" s="133" t="s">
        <v>106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4" ht="15" customHeight="1" thickBot="1" x14ac:dyDescent="0.3">
      <c r="A4" s="45"/>
      <c r="B4" s="46"/>
      <c r="C4" s="47"/>
      <c r="D4" s="48"/>
      <c r="E4" s="48"/>
      <c r="F4" s="49"/>
      <c r="G4" s="49"/>
      <c r="H4" s="49"/>
      <c r="I4" s="49"/>
      <c r="J4" s="49"/>
      <c r="K4" s="49"/>
      <c r="L4" s="49"/>
    </row>
    <row r="5" spans="1:14" ht="15" customHeight="1" x14ac:dyDescent="0.25">
      <c r="A5" s="198" t="s">
        <v>58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200"/>
    </row>
    <row r="6" spans="1:14" ht="15" customHeight="1" x14ac:dyDescent="0.25">
      <c r="A6" s="201" t="s">
        <v>59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3"/>
    </row>
    <row r="7" spans="1:14" ht="39" customHeight="1" x14ac:dyDescent="0.25">
      <c r="A7" s="195" t="s">
        <v>136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7"/>
    </row>
    <row r="8" spans="1:14" ht="15" customHeight="1" x14ac:dyDescent="0.25">
      <c r="A8" s="183" t="s">
        <v>60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5"/>
    </row>
    <row r="9" spans="1:14" ht="15" customHeight="1" x14ac:dyDescent="0.25">
      <c r="A9" s="143" t="s">
        <v>75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86"/>
    </row>
    <row r="10" spans="1:14" ht="15" customHeight="1" x14ac:dyDescent="0.25">
      <c r="A10" s="187" t="s">
        <v>76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9"/>
    </row>
    <row r="11" spans="1:14" ht="44.25" customHeight="1" x14ac:dyDescent="0.25">
      <c r="A11" s="73"/>
      <c r="B11" s="190" t="s">
        <v>61</v>
      </c>
      <c r="C11" s="190"/>
      <c r="D11" s="190"/>
      <c r="E11" s="190"/>
      <c r="F11" s="74">
        <v>2019</v>
      </c>
      <c r="G11" s="74" t="s">
        <v>77</v>
      </c>
      <c r="H11" s="74" t="s">
        <v>78</v>
      </c>
      <c r="I11" s="74" t="s">
        <v>79</v>
      </c>
      <c r="J11" s="74" t="s">
        <v>80</v>
      </c>
      <c r="K11" s="74" t="s">
        <v>81</v>
      </c>
      <c r="L11" s="75" t="s">
        <v>82</v>
      </c>
    </row>
    <row r="12" spans="1:14" ht="15" customHeight="1" x14ac:dyDescent="0.25">
      <c r="A12" s="165" t="s">
        <v>62</v>
      </c>
      <c r="B12" s="166"/>
      <c r="C12" s="166"/>
      <c r="D12" s="166"/>
      <c r="E12" s="166"/>
      <c r="F12" s="50">
        <f>'Statutory Body Budget'!B53</f>
        <v>2070304</v>
      </c>
      <c r="G12" s="50">
        <f>'Statutory Body Budget'!C53</f>
        <v>2334650</v>
      </c>
      <c r="H12" s="50">
        <f>'Statutory Body Budget'!D53</f>
        <v>2020727</v>
      </c>
      <c r="I12" s="50">
        <f>'Statutory Body Budget'!E53</f>
        <v>237048</v>
      </c>
      <c r="J12" s="50">
        <f>'Statutory Body Budget'!F53</f>
        <v>1872215</v>
      </c>
      <c r="K12" s="50">
        <f>'Statutory Body Budget'!G53</f>
        <v>1907739</v>
      </c>
      <c r="L12" s="72">
        <f>'Statutory Body Budget'!H53</f>
        <v>2016844</v>
      </c>
    </row>
    <row r="13" spans="1:14" ht="15" customHeight="1" x14ac:dyDescent="0.25">
      <c r="A13" s="165" t="s">
        <v>63</v>
      </c>
      <c r="B13" s="166"/>
      <c r="C13" s="166"/>
      <c r="D13" s="166"/>
      <c r="E13" s="166"/>
      <c r="F13" s="50">
        <f>'Statutory Body Budget'!B55</f>
        <v>0</v>
      </c>
      <c r="G13" s="50">
        <f>'Statutory Body Budget'!C55</f>
        <v>0</v>
      </c>
      <c r="H13" s="50">
        <f>'Statutory Body Budget'!D55</f>
        <v>0</v>
      </c>
      <c r="I13" s="50">
        <f>'Statutory Body Budget'!E55</f>
        <v>0</v>
      </c>
      <c r="J13" s="50">
        <f>'Statutory Body Budget'!F55</f>
        <v>0</v>
      </c>
      <c r="K13" s="50">
        <f>'Statutory Body Budget'!G55</f>
        <v>0</v>
      </c>
      <c r="L13" s="51">
        <f>'Statutory Body Budget'!H55</f>
        <v>0</v>
      </c>
      <c r="M13" s="33"/>
      <c r="N13" s="33"/>
    </row>
    <row r="14" spans="1:14" ht="15" customHeight="1" x14ac:dyDescent="0.25">
      <c r="A14" s="191" t="s">
        <v>64</v>
      </c>
      <c r="B14" s="192"/>
      <c r="C14" s="192"/>
      <c r="D14" s="192"/>
      <c r="E14" s="192"/>
      <c r="F14" s="78">
        <f t="shared" ref="F14:L14" si="0">F12+F13</f>
        <v>2070304</v>
      </c>
      <c r="G14" s="78">
        <f t="shared" si="0"/>
        <v>2334650</v>
      </c>
      <c r="H14" s="78">
        <f t="shared" si="0"/>
        <v>2020727</v>
      </c>
      <c r="I14" s="78">
        <f t="shared" si="0"/>
        <v>237048</v>
      </c>
      <c r="J14" s="78">
        <f t="shared" si="0"/>
        <v>1872215</v>
      </c>
      <c r="K14" s="78">
        <f t="shared" si="0"/>
        <v>1907739</v>
      </c>
      <c r="L14" s="79">
        <f t="shared" si="0"/>
        <v>2016844</v>
      </c>
    </row>
    <row r="15" spans="1:14" ht="15" customHeight="1" x14ac:dyDescent="0.25">
      <c r="A15" s="162" t="s">
        <v>65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4"/>
    </row>
    <row r="16" spans="1:14" ht="15" customHeight="1" x14ac:dyDescent="0.25">
      <c r="A16" s="181" t="s">
        <v>66</v>
      </c>
      <c r="B16" s="182"/>
      <c r="C16" s="182"/>
      <c r="D16" s="182"/>
      <c r="E16" s="182"/>
      <c r="F16" s="52">
        <v>3</v>
      </c>
      <c r="G16" s="52">
        <v>3</v>
      </c>
      <c r="H16" s="52">
        <v>3</v>
      </c>
      <c r="I16" s="52"/>
      <c r="J16" s="52">
        <v>3</v>
      </c>
      <c r="K16" s="52">
        <v>3</v>
      </c>
      <c r="L16" s="53">
        <v>3</v>
      </c>
    </row>
    <row r="17" spans="1:12" ht="15" customHeight="1" x14ac:dyDescent="0.25">
      <c r="A17" s="181" t="s">
        <v>67</v>
      </c>
      <c r="B17" s="182"/>
      <c r="C17" s="182"/>
      <c r="D17" s="182"/>
      <c r="E17" s="182"/>
      <c r="F17" s="52">
        <v>5</v>
      </c>
      <c r="G17" s="52">
        <v>5</v>
      </c>
      <c r="H17" s="52">
        <v>5</v>
      </c>
      <c r="I17" s="52"/>
      <c r="J17" s="52">
        <v>5</v>
      </c>
      <c r="K17" s="52">
        <v>5</v>
      </c>
      <c r="L17" s="53">
        <v>5</v>
      </c>
    </row>
    <row r="18" spans="1:12" ht="15" customHeight="1" x14ac:dyDescent="0.25">
      <c r="A18" s="181" t="s">
        <v>68</v>
      </c>
      <c r="B18" s="182"/>
      <c r="C18" s="182"/>
      <c r="D18" s="182"/>
      <c r="E18" s="182"/>
      <c r="F18" s="52">
        <v>1</v>
      </c>
      <c r="G18" s="52">
        <v>1</v>
      </c>
      <c r="H18" s="52">
        <v>1</v>
      </c>
      <c r="I18" s="52"/>
      <c r="J18" s="52">
        <v>1</v>
      </c>
      <c r="K18" s="52">
        <v>1</v>
      </c>
      <c r="L18" s="53">
        <v>1</v>
      </c>
    </row>
    <row r="19" spans="1:12" ht="15" customHeight="1" x14ac:dyDescent="0.25">
      <c r="A19" s="181" t="s">
        <v>69</v>
      </c>
      <c r="B19" s="182"/>
      <c r="C19" s="182"/>
      <c r="D19" s="182"/>
      <c r="E19" s="182"/>
      <c r="F19" s="52">
        <v>1</v>
      </c>
      <c r="G19" s="52">
        <v>1</v>
      </c>
      <c r="H19" s="52">
        <v>1</v>
      </c>
      <c r="I19" s="52"/>
      <c r="J19" s="52">
        <v>1</v>
      </c>
      <c r="K19" s="52">
        <v>1</v>
      </c>
      <c r="L19" s="53">
        <v>1</v>
      </c>
    </row>
    <row r="20" spans="1:12" ht="15" customHeight="1" x14ac:dyDescent="0.25">
      <c r="A20" s="136" t="s">
        <v>70</v>
      </c>
      <c r="B20" s="138"/>
      <c r="C20" s="138"/>
      <c r="D20" s="138"/>
      <c r="E20" s="138"/>
      <c r="F20" s="80">
        <f>SUM(F16:F19)</f>
        <v>10</v>
      </c>
      <c r="G20" s="80">
        <f t="shared" ref="G20:L20" si="1">SUM(G16:G19)</f>
        <v>10</v>
      </c>
      <c r="H20" s="80">
        <f t="shared" si="1"/>
        <v>10</v>
      </c>
      <c r="I20" s="80">
        <f t="shared" si="1"/>
        <v>0</v>
      </c>
      <c r="J20" s="80">
        <f t="shared" si="1"/>
        <v>10</v>
      </c>
      <c r="K20" s="80">
        <f t="shared" si="1"/>
        <v>10</v>
      </c>
      <c r="L20" s="81">
        <f t="shared" si="1"/>
        <v>10</v>
      </c>
    </row>
    <row r="21" spans="1:12" ht="15" customHeight="1" x14ac:dyDescent="0.25">
      <c r="A21" s="170" t="s">
        <v>71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2"/>
    </row>
    <row r="22" spans="1:12" ht="15" customHeight="1" x14ac:dyDescent="0.25">
      <c r="A22" s="173" t="s">
        <v>93</v>
      </c>
      <c r="B22" s="174"/>
      <c r="C22" s="174"/>
      <c r="D22" s="174"/>
      <c r="E22" s="174"/>
      <c r="F22" s="174"/>
      <c r="G22" s="174" t="s">
        <v>94</v>
      </c>
      <c r="H22" s="174"/>
      <c r="I22" s="174"/>
      <c r="J22" s="174"/>
      <c r="K22" s="174"/>
      <c r="L22" s="175"/>
    </row>
    <row r="23" spans="1:12" ht="15" customHeight="1" x14ac:dyDescent="0.25">
      <c r="A23" s="176" t="s">
        <v>120</v>
      </c>
      <c r="B23" s="177"/>
      <c r="C23" s="177"/>
      <c r="D23" s="177"/>
      <c r="E23" s="177"/>
      <c r="F23" s="178"/>
      <c r="G23" s="179" t="s">
        <v>138</v>
      </c>
      <c r="H23" s="177"/>
      <c r="I23" s="177"/>
      <c r="J23" s="177"/>
      <c r="K23" s="177"/>
      <c r="L23" s="180"/>
    </row>
    <row r="24" spans="1:12" ht="15" customHeight="1" x14ac:dyDescent="0.25">
      <c r="A24" s="157" t="s">
        <v>139</v>
      </c>
      <c r="B24" s="158"/>
      <c r="C24" s="158"/>
      <c r="D24" s="158"/>
      <c r="E24" s="158"/>
      <c r="F24" s="159"/>
      <c r="G24" s="160" t="s">
        <v>121</v>
      </c>
      <c r="H24" s="158"/>
      <c r="I24" s="158"/>
      <c r="J24" s="158"/>
      <c r="K24" s="158"/>
      <c r="L24" s="161"/>
    </row>
    <row r="25" spans="1:12" ht="15" customHeight="1" x14ac:dyDescent="0.25">
      <c r="A25" s="162" t="s">
        <v>83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4"/>
    </row>
    <row r="26" spans="1:12" ht="15" customHeight="1" x14ac:dyDescent="0.25">
      <c r="A26" s="165" t="s">
        <v>122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7"/>
    </row>
    <row r="27" spans="1:12" ht="15" customHeight="1" x14ac:dyDescent="0.25">
      <c r="A27" s="165" t="s">
        <v>123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7"/>
    </row>
    <row r="28" spans="1:12" ht="15" customHeight="1" x14ac:dyDescent="0.25">
      <c r="A28" s="165" t="s">
        <v>124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7"/>
    </row>
    <row r="29" spans="1:12" ht="28.5" customHeight="1" x14ac:dyDescent="0.25">
      <c r="A29" s="168" t="s">
        <v>72</v>
      </c>
      <c r="B29" s="169"/>
      <c r="C29" s="169"/>
      <c r="D29" s="169"/>
      <c r="E29" s="169"/>
      <c r="F29" s="76" t="s">
        <v>84</v>
      </c>
      <c r="G29" s="76" t="s">
        <v>85</v>
      </c>
      <c r="H29" s="76" t="s">
        <v>86</v>
      </c>
      <c r="I29" s="76" t="s">
        <v>87</v>
      </c>
      <c r="J29" s="76" t="s">
        <v>88</v>
      </c>
      <c r="K29" s="76" t="s">
        <v>89</v>
      </c>
      <c r="L29" s="77" t="s">
        <v>90</v>
      </c>
    </row>
    <row r="30" spans="1:12" ht="15" customHeight="1" x14ac:dyDescent="0.25">
      <c r="A30" s="136" t="s">
        <v>73</v>
      </c>
      <c r="B30" s="137"/>
      <c r="C30" s="137"/>
      <c r="D30" s="137"/>
      <c r="E30" s="137"/>
      <c r="F30" s="137"/>
      <c r="G30" s="137"/>
      <c r="H30" s="137"/>
      <c r="I30" s="138"/>
      <c r="J30" s="138"/>
      <c r="K30" s="138"/>
      <c r="L30" s="139"/>
    </row>
    <row r="31" spans="1:12" ht="15" customHeight="1" x14ac:dyDescent="0.25">
      <c r="A31" s="143" t="s">
        <v>125</v>
      </c>
      <c r="B31" s="144"/>
      <c r="C31" s="144"/>
      <c r="D31" s="144"/>
      <c r="E31" s="144"/>
      <c r="F31" s="54"/>
      <c r="G31" s="113">
        <v>0.08</v>
      </c>
      <c r="H31" s="113">
        <v>0</v>
      </c>
      <c r="I31" s="54"/>
      <c r="J31" s="113">
        <v>0.05</v>
      </c>
      <c r="K31" s="113">
        <v>0.08</v>
      </c>
      <c r="L31" s="115">
        <v>0.1</v>
      </c>
    </row>
    <row r="32" spans="1:12" ht="15" customHeight="1" x14ac:dyDescent="0.25">
      <c r="A32" s="143" t="s">
        <v>126</v>
      </c>
      <c r="B32" s="144"/>
      <c r="C32" s="144"/>
      <c r="D32" s="144"/>
      <c r="E32" s="144"/>
      <c r="F32" s="54"/>
      <c r="G32" s="113">
        <v>0.05</v>
      </c>
      <c r="H32" s="113">
        <v>0.01</v>
      </c>
      <c r="I32" s="54"/>
      <c r="J32" s="113">
        <v>0.03</v>
      </c>
      <c r="K32" s="113">
        <v>0.05</v>
      </c>
      <c r="L32" s="115">
        <v>7.0000000000000007E-2</v>
      </c>
    </row>
    <row r="33" spans="1:12" ht="15" customHeight="1" x14ac:dyDescent="0.25">
      <c r="A33" s="143" t="s">
        <v>127</v>
      </c>
      <c r="B33" s="144"/>
      <c r="C33" s="144"/>
      <c r="D33" s="144"/>
      <c r="E33" s="144"/>
      <c r="F33" s="52"/>
      <c r="G33" s="114">
        <v>7.0000000000000007E-2</v>
      </c>
      <c r="H33" s="114">
        <v>0.01</v>
      </c>
      <c r="I33" s="52"/>
      <c r="J33" s="114">
        <v>0.03</v>
      </c>
      <c r="K33" s="114">
        <v>0.08</v>
      </c>
      <c r="L33" s="116">
        <v>0.12</v>
      </c>
    </row>
    <row r="34" spans="1:12" ht="15" customHeight="1" x14ac:dyDescent="0.25">
      <c r="A34" s="155" t="s">
        <v>128</v>
      </c>
      <c r="B34" s="156"/>
      <c r="C34" s="156"/>
      <c r="D34" s="156"/>
      <c r="E34" s="156"/>
      <c r="F34" s="118" t="s">
        <v>129</v>
      </c>
      <c r="G34" s="118" t="s">
        <v>130</v>
      </c>
      <c r="H34" s="118" t="s">
        <v>131</v>
      </c>
      <c r="I34" s="55"/>
      <c r="J34" s="118" t="s">
        <v>132</v>
      </c>
      <c r="K34" s="118" t="s">
        <v>133</v>
      </c>
      <c r="L34" s="117" t="s">
        <v>134</v>
      </c>
    </row>
    <row r="35" spans="1:12" ht="15" customHeight="1" x14ac:dyDescent="0.25">
      <c r="A35" s="136" t="s">
        <v>74</v>
      </c>
      <c r="B35" s="137"/>
      <c r="C35" s="137"/>
      <c r="D35" s="137"/>
      <c r="E35" s="137"/>
      <c r="F35" s="137"/>
      <c r="G35" s="137"/>
      <c r="H35" s="137"/>
      <c r="I35" s="138"/>
      <c r="J35" s="138"/>
      <c r="K35" s="138"/>
      <c r="L35" s="139"/>
    </row>
    <row r="36" spans="1:12" ht="15" customHeight="1" x14ac:dyDescent="0.25">
      <c r="A36" s="140" t="s">
        <v>125</v>
      </c>
      <c r="B36" s="141"/>
      <c r="C36" s="141"/>
      <c r="D36" s="141"/>
      <c r="E36" s="142"/>
      <c r="F36" s="149" t="s">
        <v>140</v>
      </c>
      <c r="G36" s="149"/>
      <c r="H36" s="149"/>
      <c r="I36" s="149"/>
      <c r="J36" s="149"/>
      <c r="K36" s="149"/>
      <c r="L36" s="150"/>
    </row>
    <row r="37" spans="1:12" ht="15" customHeight="1" x14ac:dyDescent="0.25">
      <c r="A37" s="143" t="s">
        <v>126</v>
      </c>
      <c r="B37" s="144"/>
      <c r="C37" s="144"/>
      <c r="D37" s="144"/>
      <c r="E37" s="145"/>
      <c r="F37" s="151"/>
      <c r="G37" s="151"/>
      <c r="H37" s="151"/>
      <c r="I37" s="151"/>
      <c r="J37" s="151"/>
      <c r="K37" s="151"/>
      <c r="L37" s="152"/>
    </row>
    <row r="38" spans="1:12" ht="15" customHeight="1" x14ac:dyDescent="0.25">
      <c r="A38" s="143" t="s">
        <v>127</v>
      </c>
      <c r="B38" s="144"/>
      <c r="C38" s="144"/>
      <c r="D38" s="144"/>
      <c r="E38" s="145"/>
      <c r="F38" s="151"/>
      <c r="G38" s="151"/>
      <c r="H38" s="151"/>
      <c r="I38" s="151"/>
      <c r="J38" s="151"/>
      <c r="K38" s="151"/>
      <c r="L38" s="152"/>
    </row>
    <row r="39" spans="1:12" ht="15" customHeight="1" thickBot="1" x14ac:dyDescent="0.3">
      <c r="A39" s="146" t="s">
        <v>128</v>
      </c>
      <c r="B39" s="147"/>
      <c r="C39" s="147"/>
      <c r="D39" s="147"/>
      <c r="E39" s="148"/>
      <c r="F39" s="153"/>
      <c r="G39" s="153"/>
      <c r="H39" s="153"/>
      <c r="I39" s="153"/>
      <c r="J39" s="153"/>
      <c r="K39" s="153"/>
      <c r="L39" s="154"/>
    </row>
  </sheetData>
  <sheetProtection algorithmName="SHA-512" hashValue="ad+GUcbiuKjtij14rTFQi0A2/AWYA0teA/Qz+VAM4fLP+BrDw1kg+TZGWEmncnGYFibXfV0t29MEA73dvTDK2Q==" saltValue="s61J3h+XIv7IoeFfLaHi7A==" spinCount="100000" sheet="1" formatCells="0" formatColumns="0" formatRows="0" insertColumns="0" insertRows="0" insertHyperlinks="0" deleteColumns="0" deleteRows="0" sort="0" autoFilter="0" pivotTables="0"/>
  <mergeCells count="42">
    <mergeCell ref="A7:L7"/>
    <mergeCell ref="A1:L1"/>
    <mergeCell ref="A2:L2"/>
    <mergeCell ref="A3:L3"/>
    <mergeCell ref="A5:L5"/>
    <mergeCell ref="A6:L6"/>
    <mergeCell ref="A19:E19"/>
    <mergeCell ref="A8:L8"/>
    <mergeCell ref="A9:L9"/>
    <mergeCell ref="A10:L10"/>
    <mergeCell ref="B11:E11"/>
    <mergeCell ref="A12:E12"/>
    <mergeCell ref="A13:E13"/>
    <mergeCell ref="A14:E14"/>
    <mergeCell ref="A15:L15"/>
    <mergeCell ref="A16:E16"/>
    <mergeCell ref="A17:E17"/>
    <mergeCell ref="A18:E18"/>
    <mergeCell ref="A20:E20"/>
    <mergeCell ref="A21:L21"/>
    <mergeCell ref="A22:F22"/>
    <mergeCell ref="G22:L22"/>
    <mergeCell ref="A23:F23"/>
    <mergeCell ref="G23:L23"/>
    <mergeCell ref="A34:E34"/>
    <mergeCell ref="A24:F24"/>
    <mergeCell ref="G24:L24"/>
    <mergeCell ref="A25:L25"/>
    <mergeCell ref="A26:L26"/>
    <mergeCell ref="A27:L27"/>
    <mergeCell ref="A28:L28"/>
    <mergeCell ref="A29:E29"/>
    <mergeCell ref="A30:L30"/>
    <mergeCell ref="A31:E31"/>
    <mergeCell ref="A32:E32"/>
    <mergeCell ref="A33:E33"/>
    <mergeCell ref="A35:L35"/>
    <mergeCell ref="A36:E36"/>
    <mergeCell ref="A37:E37"/>
    <mergeCell ref="A38:E38"/>
    <mergeCell ref="A39:E39"/>
    <mergeCell ref="F36:L39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Statutory Body Budget</vt:lpstr>
      <vt:lpstr>Statutory Body HR</vt:lpstr>
      <vt:lpstr>Statutory Body KPI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GoA</dc:creator>
  <cp:lastModifiedBy>Marisa Harding Hodge</cp:lastModifiedBy>
  <cp:lastPrinted>2020-10-26T17:26:59Z</cp:lastPrinted>
  <dcterms:created xsi:type="dcterms:W3CDTF">2020-08-17T12:56:08Z</dcterms:created>
  <dcterms:modified xsi:type="dcterms:W3CDTF">2021-03-25T19:26:46Z</dcterms:modified>
</cp:coreProperties>
</file>